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Y:\TESTI SITO\testi\2025\ENPAV+\prestiti\APRILE\"/>
    </mc:Choice>
  </mc:AlternateContent>
  <xr:revisionPtr revIDLastSave="0" documentId="8_{F57B57B0-660E-4828-B4C2-7F0949BE01BD}" xr6:coauthVersionLast="47" xr6:coauthVersionMax="47" xr10:uidLastSave="{00000000-0000-0000-0000-000000000000}"/>
  <bookViews>
    <workbookView xWindow="7200" yWindow="4245" windowWidth="21600" windowHeight="11235" tabRatio="695" xr2:uid="{3E3472C4-2375-45EE-AF07-31CE865C1BDE}"/>
  </bookViews>
  <sheets>
    <sheet name="FISSO" sheetId="2" r:id="rId1"/>
    <sheet name="ammortamentoA" sheetId="9" state="hidden" r:id="rId2"/>
    <sheet name="ammortamentoB" sheetId="7" state="hidden" r:id="rId3"/>
  </sheets>
  <definedNames>
    <definedName name="_xlnm.Print_Area" localSheetId="2">ammortamentoB!$B$2:$R$42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7" l="1"/>
  <c r="B26" i="7"/>
  <c r="G18" i="7"/>
  <c r="G17" i="7"/>
  <c r="B20" i="2"/>
  <c r="B19" i="2"/>
  <c r="E14" i="2"/>
  <c r="F17" i="2"/>
  <c r="G18" i="9"/>
  <c r="L17" i="9"/>
  <c r="G17" i="9"/>
  <c r="A18" i="7"/>
  <c r="G20" i="7"/>
  <c r="C26" i="7"/>
  <c r="G20" i="9"/>
  <c r="C26" i="9"/>
  <c r="A18" i="9"/>
  <c r="N1035" i="9"/>
  <c r="N1034" i="9"/>
  <c r="P1033" i="9"/>
  <c r="N1033" i="9"/>
  <c r="P1032" i="9"/>
  <c r="N1032" i="9"/>
  <c r="P1031" i="9"/>
  <c r="N1031" i="9"/>
  <c r="P1030" i="9"/>
  <c r="N1030" i="9"/>
  <c r="P1029" i="9"/>
  <c r="N1029" i="9"/>
  <c r="P1028" i="9"/>
  <c r="N1028" i="9"/>
  <c r="P1027" i="9"/>
  <c r="N1027" i="9"/>
  <c r="P1026" i="9"/>
  <c r="N1026" i="9"/>
  <c r="P1025" i="9"/>
  <c r="N1025" i="9"/>
  <c r="P1024" i="9"/>
  <c r="N1024" i="9"/>
  <c r="P1023" i="9"/>
  <c r="N1023" i="9"/>
  <c r="P1022" i="9"/>
  <c r="N1022" i="9"/>
  <c r="P1021" i="9"/>
  <c r="N1021" i="9"/>
  <c r="P1020" i="9"/>
  <c r="N1020" i="9"/>
  <c r="P1019" i="9"/>
  <c r="N1019" i="9"/>
  <c r="P1018" i="9"/>
  <c r="N1018" i="9"/>
  <c r="P1017" i="9"/>
  <c r="N1017" i="9"/>
  <c r="P1016" i="9"/>
  <c r="N1016" i="9"/>
  <c r="P1015" i="9"/>
  <c r="N1015" i="9"/>
  <c r="P1014" i="9"/>
  <c r="N1014" i="9"/>
  <c r="P1013" i="9"/>
  <c r="N1013" i="9"/>
  <c r="P1012" i="9"/>
  <c r="N1012" i="9"/>
  <c r="P1011" i="9"/>
  <c r="N1011" i="9"/>
  <c r="P1010" i="9"/>
  <c r="N1010" i="9"/>
  <c r="P1009" i="9"/>
  <c r="N1009" i="9"/>
  <c r="P1008" i="9"/>
  <c r="N1008" i="9"/>
  <c r="P1007" i="9"/>
  <c r="N1007" i="9"/>
  <c r="P1006" i="9"/>
  <c r="N1006" i="9"/>
  <c r="P1005" i="9"/>
  <c r="N1005" i="9"/>
  <c r="P1004" i="9"/>
  <c r="N1004" i="9"/>
  <c r="P1003" i="9"/>
  <c r="N1003" i="9"/>
  <c r="P1002" i="9"/>
  <c r="N1002" i="9"/>
  <c r="P1001" i="9"/>
  <c r="N1001" i="9"/>
  <c r="P1000" i="9"/>
  <c r="N1000" i="9"/>
  <c r="P999" i="9"/>
  <c r="N999" i="9"/>
  <c r="P998" i="9"/>
  <c r="N998" i="9"/>
  <c r="P997" i="9"/>
  <c r="N997" i="9"/>
  <c r="P996" i="9"/>
  <c r="N996" i="9"/>
  <c r="P995" i="9"/>
  <c r="N995" i="9"/>
  <c r="P994" i="9"/>
  <c r="N994" i="9"/>
  <c r="P993" i="9"/>
  <c r="N993" i="9"/>
  <c r="P992" i="9"/>
  <c r="N992" i="9"/>
  <c r="P991" i="9"/>
  <c r="N991" i="9"/>
  <c r="P990" i="9"/>
  <c r="N990" i="9"/>
  <c r="P989" i="9"/>
  <c r="N989" i="9"/>
  <c r="P988" i="9"/>
  <c r="N988" i="9"/>
  <c r="P987" i="9"/>
  <c r="N987" i="9"/>
  <c r="P986" i="9"/>
  <c r="N986" i="9"/>
  <c r="P985" i="9"/>
  <c r="N985" i="9"/>
  <c r="P984" i="9"/>
  <c r="N984" i="9"/>
  <c r="P983" i="9"/>
  <c r="N983" i="9"/>
  <c r="P982" i="9"/>
  <c r="N982" i="9"/>
  <c r="P981" i="9"/>
  <c r="N981" i="9"/>
  <c r="P980" i="9"/>
  <c r="N980" i="9"/>
  <c r="P979" i="9"/>
  <c r="N979" i="9"/>
  <c r="P978" i="9"/>
  <c r="N978" i="9"/>
  <c r="P977" i="9"/>
  <c r="N977" i="9"/>
  <c r="P976" i="9"/>
  <c r="N976" i="9"/>
  <c r="P975" i="9"/>
  <c r="N975" i="9"/>
  <c r="P974" i="9"/>
  <c r="N974" i="9"/>
  <c r="P973" i="9"/>
  <c r="N973" i="9"/>
  <c r="P972" i="9"/>
  <c r="N972" i="9"/>
  <c r="P971" i="9"/>
  <c r="N971" i="9"/>
  <c r="P970" i="9"/>
  <c r="N970" i="9"/>
  <c r="P969" i="9"/>
  <c r="N969" i="9"/>
  <c r="P968" i="9"/>
  <c r="N968" i="9"/>
  <c r="P967" i="9"/>
  <c r="N967" i="9"/>
  <c r="P966" i="9"/>
  <c r="N966" i="9"/>
  <c r="P965" i="9"/>
  <c r="N965" i="9"/>
  <c r="P964" i="9"/>
  <c r="N964" i="9"/>
  <c r="P963" i="9"/>
  <c r="N963" i="9"/>
  <c r="P962" i="9"/>
  <c r="N962" i="9"/>
  <c r="P961" i="9"/>
  <c r="N961" i="9"/>
  <c r="P960" i="9"/>
  <c r="N960" i="9"/>
  <c r="P959" i="9"/>
  <c r="N959" i="9"/>
  <c r="P958" i="9"/>
  <c r="N958" i="9"/>
  <c r="P957" i="9"/>
  <c r="N957" i="9"/>
  <c r="P956" i="9"/>
  <c r="N956" i="9"/>
  <c r="P955" i="9"/>
  <c r="N955" i="9"/>
  <c r="P954" i="9"/>
  <c r="N954" i="9"/>
  <c r="P953" i="9"/>
  <c r="N953" i="9"/>
  <c r="P952" i="9"/>
  <c r="N952" i="9"/>
  <c r="P951" i="9"/>
  <c r="N951" i="9"/>
  <c r="P950" i="9"/>
  <c r="N950" i="9"/>
  <c r="P949" i="9"/>
  <c r="N949" i="9"/>
  <c r="P948" i="9"/>
  <c r="N948" i="9"/>
  <c r="P947" i="9"/>
  <c r="N947" i="9"/>
  <c r="P946" i="9"/>
  <c r="N946" i="9"/>
  <c r="P945" i="9"/>
  <c r="N945" i="9"/>
  <c r="P944" i="9"/>
  <c r="N944" i="9"/>
  <c r="P943" i="9"/>
  <c r="N943" i="9"/>
  <c r="P942" i="9"/>
  <c r="N942" i="9"/>
  <c r="P941" i="9"/>
  <c r="N941" i="9"/>
  <c r="P940" i="9"/>
  <c r="N940" i="9"/>
  <c r="P939" i="9"/>
  <c r="N939" i="9"/>
  <c r="P938" i="9"/>
  <c r="N938" i="9"/>
  <c r="P937" i="9"/>
  <c r="N937" i="9"/>
  <c r="P936" i="9"/>
  <c r="N936" i="9"/>
  <c r="P935" i="9"/>
  <c r="N935" i="9"/>
  <c r="P934" i="9"/>
  <c r="N934" i="9"/>
  <c r="P933" i="9"/>
  <c r="N933" i="9"/>
  <c r="P932" i="9"/>
  <c r="N932" i="9"/>
  <c r="P931" i="9"/>
  <c r="N931" i="9"/>
  <c r="P930" i="9"/>
  <c r="N930" i="9"/>
  <c r="P929" i="9"/>
  <c r="N929" i="9"/>
  <c r="P928" i="9"/>
  <c r="N928" i="9"/>
  <c r="P927" i="9"/>
  <c r="N927" i="9"/>
  <c r="P926" i="9"/>
  <c r="N926" i="9"/>
  <c r="P925" i="9"/>
  <c r="N925" i="9"/>
  <c r="P924" i="9"/>
  <c r="N924" i="9"/>
  <c r="P923" i="9"/>
  <c r="N923" i="9"/>
  <c r="P922" i="9"/>
  <c r="N922" i="9"/>
  <c r="P921" i="9"/>
  <c r="N921" i="9"/>
  <c r="P920" i="9"/>
  <c r="N920" i="9"/>
  <c r="P919" i="9"/>
  <c r="N919" i="9"/>
  <c r="P918" i="9"/>
  <c r="N918" i="9"/>
  <c r="P917" i="9"/>
  <c r="N917" i="9"/>
  <c r="P916" i="9"/>
  <c r="N916" i="9"/>
  <c r="P915" i="9"/>
  <c r="N915" i="9"/>
  <c r="P914" i="9"/>
  <c r="N914" i="9"/>
  <c r="P913" i="9"/>
  <c r="N913" i="9"/>
  <c r="P912" i="9"/>
  <c r="N912" i="9"/>
  <c r="P911" i="9"/>
  <c r="N911" i="9"/>
  <c r="P910" i="9"/>
  <c r="N910" i="9"/>
  <c r="P909" i="9"/>
  <c r="N909" i="9"/>
  <c r="P908" i="9"/>
  <c r="N908" i="9"/>
  <c r="P907" i="9"/>
  <c r="N907" i="9"/>
  <c r="P906" i="9"/>
  <c r="N906" i="9"/>
  <c r="P905" i="9"/>
  <c r="N905" i="9"/>
  <c r="P904" i="9"/>
  <c r="N904" i="9"/>
  <c r="P903" i="9"/>
  <c r="N903" i="9"/>
  <c r="P902" i="9"/>
  <c r="N902" i="9"/>
  <c r="P901" i="9"/>
  <c r="N901" i="9"/>
  <c r="P900" i="9"/>
  <c r="N900" i="9"/>
  <c r="P899" i="9"/>
  <c r="N899" i="9"/>
  <c r="P898" i="9"/>
  <c r="N898" i="9"/>
  <c r="P897" i="9"/>
  <c r="N897" i="9"/>
  <c r="P896" i="9"/>
  <c r="N896" i="9"/>
  <c r="P895" i="9"/>
  <c r="N895" i="9"/>
  <c r="P894" i="9"/>
  <c r="N894" i="9"/>
  <c r="P893" i="9"/>
  <c r="N893" i="9"/>
  <c r="P892" i="9"/>
  <c r="N892" i="9"/>
  <c r="P891" i="9"/>
  <c r="N891" i="9"/>
  <c r="P890" i="9"/>
  <c r="N890" i="9"/>
  <c r="P889" i="9"/>
  <c r="N889" i="9"/>
  <c r="P888" i="9"/>
  <c r="N888" i="9"/>
  <c r="P887" i="9"/>
  <c r="N887" i="9"/>
  <c r="P886" i="9"/>
  <c r="N886" i="9"/>
  <c r="P885" i="9"/>
  <c r="N885" i="9"/>
  <c r="P884" i="9"/>
  <c r="N884" i="9"/>
  <c r="P883" i="9"/>
  <c r="N883" i="9"/>
  <c r="P882" i="9"/>
  <c r="N882" i="9"/>
  <c r="P881" i="9"/>
  <c r="N881" i="9"/>
  <c r="P880" i="9"/>
  <c r="N880" i="9"/>
  <c r="P879" i="9"/>
  <c r="N879" i="9"/>
  <c r="P878" i="9"/>
  <c r="N878" i="9"/>
  <c r="P877" i="9"/>
  <c r="N877" i="9"/>
  <c r="P876" i="9"/>
  <c r="N876" i="9"/>
  <c r="P875" i="9"/>
  <c r="N875" i="9"/>
  <c r="P874" i="9"/>
  <c r="N874" i="9"/>
  <c r="P873" i="9"/>
  <c r="N873" i="9"/>
  <c r="P872" i="9"/>
  <c r="N872" i="9"/>
  <c r="P871" i="9"/>
  <c r="N871" i="9"/>
  <c r="P870" i="9"/>
  <c r="N870" i="9"/>
  <c r="P869" i="9"/>
  <c r="N869" i="9"/>
  <c r="P868" i="9"/>
  <c r="N868" i="9"/>
  <c r="P867" i="9"/>
  <c r="N867" i="9"/>
  <c r="P866" i="9"/>
  <c r="N866" i="9"/>
  <c r="P865" i="9"/>
  <c r="N865" i="9"/>
  <c r="P864" i="9"/>
  <c r="N864" i="9"/>
  <c r="P863" i="9"/>
  <c r="N863" i="9"/>
  <c r="P862" i="9"/>
  <c r="N862" i="9"/>
  <c r="P861" i="9"/>
  <c r="N861" i="9"/>
  <c r="P860" i="9"/>
  <c r="N860" i="9"/>
  <c r="P859" i="9"/>
  <c r="N859" i="9"/>
  <c r="P858" i="9"/>
  <c r="N858" i="9"/>
  <c r="P857" i="9"/>
  <c r="N857" i="9"/>
  <c r="P856" i="9"/>
  <c r="N856" i="9"/>
  <c r="P855" i="9"/>
  <c r="N855" i="9"/>
  <c r="P854" i="9"/>
  <c r="N854" i="9"/>
  <c r="P853" i="9"/>
  <c r="N853" i="9"/>
  <c r="L853" i="9"/>
  <c r="P852" i="9"/>
  <c r="N852" i="9"/>
  <c r="L852" i="9"/>
  <c r="P851" i="9"/>
  <c r="N851" i="9"/>
  <c r="L851" i="9"/>
  <c r="P850" i="9"/>
  <c r="N850" i="9"/>
  <c r="L850" i="9"/>
  <c r="P849" i="9"/>
  <c r="N849" i="9"/>
  <c r="L849" i="9"/>
  <c r="P848" i="9"/>
  <c r="N848" i="9"/>
  <c r="L848" i="9"/>
  <c r="P847" i="9"/>
  <c r="N847" i="9"/>
  <c r="L847" i="9"/>
  <c r="P846" i="9"/>
  <c r="N846" i="9"/>
  <c r="L846" i="9"/>
  <c r="P845" i="9"/>
  <c r="N845" i="9"/>
  <c r="L845" i="9"/>
  <c r="P844" i="9"/>
  <c r="N844" i="9"/>
  <c r="L844" i="9"/>
  <c r="P843" i="9"/>
  <c r="N843" i="9"/>
  <c r="L843" i="9"/>
  <c r="P842" i="9"/>
  <c r="N842" i="9"/>
  <c r="L842" i="9"/>
  <c r="P841" i="9"/>
  <c r="N841" i="9"/>
  <c r="L841" i="9"/>
  <c r="P840" i="9"/>
  <c r="N840" i="9"/>
  <c r="L840" i="9"/>
  <c r="P839" i="9"/>
  <c r="N839" i="9"/>
  <c r="L839" i="9"/>
  <c r="P838" i="9"/>
  <c r="N838" i="9"/>
  <c r="L838" i="9"/>
  <c r="P837" i="9"/>
  <c r="N837" i="9"/>
  <c r="L837" i="9"/>
  <c r="P836" i="9"/>
  <c r="N836" i="9"/>
  <c r="L836" i="9"/>
  <c r="P835" i="9"/>
  <c r="N835" i="9"/>
  <c r="L835" i="9"/>
  <c r="P834" i="9"/>
  <c r="N834" i="9"/>
  <c r="L834" i="9"/>
  <c r="P833" i="9"/>
  <c r="N833" i="9"/>
  <c r="L833" i="9"/>
  <c r="P832" i="9"/>
  <c r="N832" i="9"/>
  <c r="L832" i="9"/>
  <c r="P831" i="9"/>
  <c r="N831" i="9"/>
  <c r="L831" i="9"/>
  <c r="P830" i="9"/>
  <c r="N830" i="9"/>
  <c r="L830" i="9"/>
  <c r="P829" i="9"/>
  <c r="N829" i="9"/>
  <c r="L829" i="9"/>
  <c r="P828" i="9"/>
  <c r="N828" i="9"/>
  <c r="L828" i="9"/>
  <c r="P827" i="9"/>
  <c r="N827" i="9"/>
  <c r="L827" i="9"/>
  <c r="P826" i="9"/>
  <c r="N826" i="9"/>
  <c r="L826" i="9"/>
  <c r="P825" i="9"/>
  <c r="N825" i="9"/>
  <c r="L825" i="9"/>
  <c r="P824" i="9"/>
  <c r="N824" i="9"/>
  <c r="L824" i="9"/>
  <c r="P823" i="9"/>
  <c r="N823" i="9"/>
  <c r="L823" i="9"/>
  <c r="P822" i="9"/>
  <c r="N822" i="9"/>
  <c r="L822" i="9"/>
  <c r="P821" i="9"/>
  <c r="N821" i="9"/>
  <c r="L821" i="9"/>
  <c r="P820" i="9"/>
  <c r="N820" i="9"/>
  <c r="L820" i="9"/>
  <c r="P819" i="9"/>
  <c r="N819" i="9"/>
  <c r="L819" i="9"/>
  <c r="P818" i="9"/>
  <c r="N818" i="9"/>
  <c r="L818" i="9"/>
  <c r="P817" i="9"/>
  <c r="N817" i="9"/>
  <c r="L817" i="9"/>
  <c r="P816" i="9"/>
  <c r="N816" i="9"/>
  <c r="L816" i="9"/>
  <c r="P815" i="9"/>
  <c r="N815" i="9"/>
  <c r="L815" i="9"/>
  <c r="P814" i="9"/>
  <c r="N814" i="9"/>
  <c r="L814" i="9"/>
  <c r="P813" i="9"/>
  <c r="N813" i="9"/>
  <c r="L813" i="9"/>
  <c r="P812" i="9"/>
  <c r="N812" i="9"/>
  <c r="L812" i="9"/>
  <c r="P811" i="9"/>
  <c r="N811" i="9"/>
  <c r="L811" i="9"/>
  <c r="P810" i="9"/>
  <c r="N810" i="9"/>
  <c r="L810" i="9"/>
  <c r="P809" i="9"/>
  <c r="N809" i="9"/>
  <c r="L809" i="9"/>
  <c r="P808" i="9"/>
  <c r="N808" i="9"/>
  <c r="L808" i="9"/>
  <c r="P807" i="9"/>
  <c r="N807" i="9"/>
  <c r="L807" i="9"/>
  <c r="P806" i="9"/>
  <c r="N806" i="9"/>
  <c r="L806" i="9"/>
  <c r="P805" i="9"/>
  <c r="N805" i="9"/>
  <c r="L805" i="9"/>
  <c r="P804" i="9"/>
  <c r="N804" i="9"/>
  <c r="L804" i="9"/>
  <c r="P803" i="9"/>
  <c r="N803" i="9"/>
  <c r="L803" i="9"/>
  <c r="P802" i="9"/>
  <c r="N802" i="9"/>
  <c r="L802" i="9"/>
  <c r="P801" i="9"/>
  <c r="N801" i="9"/>
  <c r="L801" i="9"/>
  <c r="P800" i="9"/>
  <c r="N800" i="9"/>
  <c r="L800" i="9"/>
  <c r="P799" i="9"/>
  <c r="N799" i="9"/>
  <c r="L799" i="9"/>
  <c r="P798" i="9"/>
  <c r="N798" i="9"/>
  <c r="L798" i="9"/>
  <c r="P797" i="9"/>
  <c r="N797" i="9"/>
  <c r="L797" i="9"/>
  <c r="P796" i="9"/>
  <c r="N796" i="9"/>
  <c r="L796" i="9"/>
  <c r="P795" i="9"/>
  <c r="N795" i="9"/>
  <c r="L795" i="9"/>
  <c r="P794" i="9"/>
  <c r="N794" i="9"/>
  <c r="L794" i="9"/>
  <c r="P793" i="9"/>
  <c r="N793" i="9"/>
  <c r="L793" i="9"/>
  <c r="P792" i="9"/>
  <c r="N792" i="9"/>
  <c r="L792" i="9"/>
  <c r="P791" i="9"/>
  <c r="N791" i="9"/>
  <c r="L791" i="9"/>
  <c r="P790" i="9"/>
  <c r="N790" i="9"/>
  <c r="L790" i="9"/>
  <c r="P789" i="9"/>
  <c r="N789" i="9"/>
  <c r="L789" i="9"/>
  <c r="P788" i="9"/>
  <c r="N788" i="9"/>
  <c r="L788" i="9"/>
  <c r="P787" i="9"/>
  <c r="N787" i="9"/>
  <c r="L787" i="9"/>
  <c r="P786" i="9"/>
  <c r="N786" i="9"/>
  <c r="L786" i="9"/>
  <c r="P785" i="9"/>
  <c r="N785" i="9"/>
  <c r="L785" i="9"/>
  <c r="P784" i="9"/>
  <c r="N784" i="9"/>
  <c r="L784" i="9"/>
  <c r="P783" i="9"/>
  <c r="N783" i="9"/>
  <c r="L783" i="9"/>
  <c r="P782" i="9"/>
  <c r="N782" i="9"/>
  <c r="L782" i="9"/>
  <c r="P781" i="9"/>
  <c r="N781" i="9"/>
  <c r="L781" i="9"/>
  <c r="P780" i="9"/>
  <c r="N780" i="9"/>
  <c r="L780" i="9"/>
  <c r="P779" i="9"/>
  <c r="N779" i="9"/>
  <c r="L779" i="9"/>
  <c r="P778" i="9"/>
  <c r="N778" i="9"/>
  <c r="L778" i="9"/>
  <c r="P777" i="9"/>
  <c r="N777" i="9"/>
  <c r="L777" i="9"/>
  <c r="P776" i="9"/>
  <c r="N776" i="9"/>
  <c r="L776" i="9"/>
  <c r="P775" i="9"/>
  <c r="N775" i="9"/>
  <c r="L775" i="9"/>
  <c r="P774" i="9"/>
  <c r="N774" i="9"/>
  <c r="L774" i="9"/>
  <c r="P773" i="9"/>
  <c r="N773" i="9"/>
  <c r="L773" i="9"/>
  <c r="P772" i="9"/>
  <c r="N772" i="9"/>
  <c r="L772" i="9"/>
  <c r="P771" i="9"/>
  <c r="N771" i="9"/>
  <c r="L771" i="9"/>
  <c r="P770" i="9"/>
  <c r="N770" i="9"/>
  <c r="L770" i="9"/>
  <c r="P769" i="9"/>
  <c r="N769" i="9"/>
  <c r="L769" i="9"/>
  <c r="P768" i="9"/>
  <c r="N768" i="9"/>
  <c r="L768" i="9"/>
  <c r="P767" i="9"/>
  <c r="N767" i="9"/>
  <c r="L767" i="9"/>
  <c r="P766" i="9"/>
  <c r="N766" i="9"/>
  <c r="L766" i="9"/>
  <c r="P765" i="9"/>
  <c r="N765" i="9"/>
  <c r="L765" i="9"/>
  <c r="P764" i="9"/>
  <c r="N764" i="9"/>
  <c r="L764" i="9"/>
  <c r="P763" i="9"/>
  <c r="N763" i="9"/>
  <c r="L763" i="9"/>
  <c r="P762" i="9"/>
  <c r="N762" i="9"/>
  <c r="L762" i="9"/>
  <c r="P761" i="9"/>
  <c r="N761" i="9"/>
  <c r="L761" i="9"/>
  <c r="P760" i="9"/>
  <c r="N760" i="9"/>
  <c r="L760" i="9"/>
  <c r="P759" i="9"/>
  <c r="N759" i="9"/>
  <c r="L759" i="9"/>
  <c r="P758" i="9"/>
  <c r="N758" i="9"/>
  <c r="L758" i="9"/>
  <c r="P757" i="9"/>
  <c r="N757" i="9"/>
  <c r="L757" i="9"/>
  <c r="P756" i="9"/>
  <c r="N756" i="9"/>
  <c r="L756" i="9"/>
  <c r="P755" i="9"/>
  <c r="N755" i="9"/>
  <c r="L755" i="9"/>
  <c r="P754" i="9"/>
  <c r="N754" i="9"/>
  <c r="L754" i="9"/>
  <c r="P753" i="9"/>
  <c r="N753" i="9"/>
  <c r="L753" i="9"/>
  <c r="P752" i="9"/>
  <c r="N752" i="9"/>
  <c r="L752" i="9"/>
  <c r="P751" i="9"/>
  <c r="N751" i="9"/>
  <c r="L751" i="9"/>
  <c r="P750" i="9"/>
  <c r="N750" i="9"/>
  <c r="L750" i="9"/>
  <c r="P749" i="9"/>
  <c r="N749" i="9"/>
  <c r="L749" i="9"/>
  <c r="P748" i="9"/>
  <c r="N748" i="9"/>
  <c r="L748" i="9"/>
  <c r="P747" i="9"/>
  <c r="N747" i="9"/>
  <c r="L747" i="9"/>
  <c r="P746" i="9"/>
  <c r="N746" i="9"/>
  <c r="L746" i="9"/>
  <c r="P745" i="9"/>
  <c r="N745" i="9"/>
  <c r="L745" i="9"/>
  <c r="P744" i="9"/>
  <c r="N744" i="9"/>
  <c r="L744" i="9"/>
  <c r="P743" i="9"/>
  <c r="N743" i="9"/>
  <c r="L743" i="9"/>
  <c r="P742" i="9"/>
  <c r="N742" i="9"/>
  <c r="L742" i="9"/>
  <c r="P741" i="9"/>
  <c r="N741" i="9"/>
  <c r="L741" i="9"/>
  <c r="P740" i="9"/>
  <c r="N740" i="9"/>
  <c r="L740" i="9"/>
  <c r="P739" i="9"/>
  <c r="N739" i="9"/>
  <c r="L739" i="9"/>
  <c r="P738" i="9"/>
  <c r="N738" i="9"/>
  <c r="L738" i="9"/>
  <c r="P737" i="9"/>
  <c r="N737" i="9"/>
  <c r="L737" i="9"/>
  <c r="P736" i="9"/>
  <c r="N736" i="9"/>
  <c r="L736" i="9"/>
  <c r="P735" i="9"/>
  <c r="N735" i="9"/>
  <c r="L735" i="9"/>
  <c r="P734" i="9"/>
  <c r="N734" i="9"/>
  <c r="L734" i="9"/>
  <c r="P733" i="9"/>
  <c r="N733" i="9"/>
  <c r="L733" i="9"/>
  <c r="P732" i="9"/>
  <c r="N732" i="9"/>
  <c r="L732" i="9"/>
  <c r="P731" i="9"/>
  <c r="N731" i="9"/>
  <c r="L731" i="9"/>
  <c r="P730" i="9"/>
  <c r="N730" i="9"/>
  <c r="L730" i="9"/>
  <c r="P729" i="9"/>
  <c r="N729" i="9"/>
  <c r="L729" i="9"/>
  <c r="P728" i="9"/>
  <c r="N728" i="9"/>
  <c r="L728" i="9"/>
  <c r="P727" i="9"/>
  <c r="N727" i="9"/>
  <c r="L727" i="9"/>
  <c r="P726" i="9"/>
  <c r="N726" i="9"/>
  <c r="L726" i="9"/>
  <c r="P725" i="9"/>
  <c r="N725" i="9"/>
  <c r="L725" i="9"/>
  <c r="P724" i="9"/>
  <c r="N724" i="9"/>
  <c r="L724" i="9"/>
  <c r="P723" i="9"/>
  <c r="N723" i="9"/>
  <c r="L723" i="9"/>
  <c r="P722" i="9"/>
  <c r="N722" i="9"/>
  <c r="L722" i="9"/>
  <c r="P721" i="9"/>
  <c r="N721" i="9"/>
  <c r="L721" i="9"/>
  <c r="P720" i="9"/>
  <c r="N720" i="9"/>
  <c r="L720" i="9"/>
  <c r="P719" i="9"/>
  <c r="N719" i="9"/>
  <c r="L719" i="9"/>
  <c r="P718" i="9"/>
  <c r="N718" i="9"/>
  <c r="L718" i="9"/>
  <c r="P717" i="9"/>
  <c r="N717" i="9"/>
  <c r="L717" i="9"/>
  <c r="P716" i="9"/>
  <c r="N716" i="9"/>
  <c r="L716" i="9"/>
  <c r="P715" i="9"/>
  <c r="N715" i="9"/>
  <c r="L715" i="9"/>
  <c r="P714" i="9"/>
  <c r="N714" i="9"/>
  <c r="L714" i="9"/>
  <c r="P713" i="9"/>
  <c r="N713" i="9"/>
  <c r="L713" i="9"/>
  <c r="P712" i="9"/>
  <c r="N712" i="9"/>
  <c r="L712" i="9"/>
  <c r="P711" i="9"/>
  <c r="N711" i="9"/>
  <c r="L711" i="9"/>
  <c r="P710" i="9"/>
  <c r="N710" i="9"/>
  <c r="L710" i="9"/>
  <c r="P709" i="9"/>
  <c r="N709" i="9"/>
  <c r="L709" i="9"/>
  <c r="P708" i="9"/>
  <c r="N708" i="9"/>
  <c r="L708" i="9"/>
  <c r="P707" i="9"/>
  <c r="N707" i="9"/>
  <c r="L707" i="9"/>
  <c r="P706" i="9"/>
  <c r="N706" i="9"/>
  <c r="L706" i="9"/>
  <c r="P705" i="9"/>
  <c r="N705" i="9"/>
  <c r="L705" i="9"/>
  <c r="P704" i="9"/>
  <c r="N704" i="9"/>
  <c r="L704" i="9"/>
  <c r="P703" i="9"/>
  <c r="N703" i="9"/>
  <c r="L703" i="9"/>
  <c r="P702" i="9"/>
  <c r="N702" i="9"/>
  <c r="L702" i="9"/>
  <c r="P701" i="9"/>
  <c r="N701" i="9"/>
  <c r="L701" i="9"/>
  <c r="P700" i="9"/>
  <c r="N700" i="9"/>
  <c r="L700" i="9"/>
  <c r="P699" i="9"/>
  <c r="N699" i="9"/>
  <c r="L699" i="9"/>
  <c r="P698" i="9"/>
  <c r="N698" i="9"/>
  <c r="L698" i="9"/>
  <c r="P697" i="9"/>
  <c r="N697" i="9"/>
  <c r="L697" i="9"/>
  <c r="P696" i="9"/>
  <c r="N696" i="9"/>
  <c r="L696" i="9"/>
  <c r="P695" i="9"/>
  <c r="N695" i="9"/>
  <c r="L695" i="9"/>
  <c r="P694" i="9"/>
  <c r="N694" i="9"/>
  <c r="L694" i="9"/>
  <c r="P693" i="9"/>
  <c r="N693" i="9"/>
  <c r="L693" i="9"/>
  <c r="P692" i="9"/>
  <c r="N692" i="9"/>
  <c r="L692" i="9"/>
  <c r="P691" i="9"/>
  <c r="N691" i="9"/>
  <c r="L691" i="9"/>
  <c r="P690" i="9"/>
  <c r="N690" i="9"/>
  <c r="L690" i="9"/>
  <c r="P689" i="9"/>
  <c r="N689" i="9"/>
  <c r="L689" i="9"/>
  <c r="P688" i="9"/>
  <c r="N688" i="9"/>
  <c r="L688" i="9"/>
  <c r="P687" i="9"/>
  <c r="N687" i="9"/>
  <c r="L687" i="9"/>
  <c r="P686" i="9"/>
  <c r="N686" i="9"/>
  <c r="L686" i="9"/>
  <c r="P685" i="9"/>
  <c r="N685" i="9"/>
  <c r="L685" i="9"/>
  <c r="P684" i="9"/>
  <c r="N684" i="9"/>
  <c r="L684" i="9"/>
  <c r="P683" i="9"/>
  <c r="N683" i="9"/>
  <c r="L683" i="9"/>
  <c r="P682" i="9"/>
  <c r="N682" i="9"/>
  <c r="L682" i="9"/>
  <c r="P681" i="9"/>
  <c r="N681" i="9"/>
  <c r="L681" i="9"/>
  <c r="P680" i="9"/>
  <c r="N680" i="9"/>
  <c r="L680" i="9"/>
  <c r="P679" i="9"/>
  <c r="N679" i="9"/>
  <c r="L679" i="9"/>
  <c r="P678" i="9"/>
  <c r="N678" i="9"/>
  <c r="L678" i="9"/>
  <c r="P677" i="9"/>
  <c r="N677" i="9"/>
  <c r="L677" i="9"/>
  <c r="P676" i="9"/>
  <c r="N676" i="9"/>
  <c r="L676" i="9"/>
  <c r="P675" i="9"/>
  <c r="N675" i="9"/>
  <c r="L675" i="9"/>
  <c r="P674" i="9"/>
  <c r="N674" i="9"/>
  <c r="L674" i="9"/>
  <c r="P673" i="9"/>
  <c r="N673" i="9"/>
  <c r="L673" i="9"/>
  <c r="P672" i="9"/>
  <c r="N672" i="9"/>
  <c r="L672" i="9"/>
  <c r="P671" i="9"/>
  <c r="N671" i="9"/>
  <c r="L671" i="9"/>
  <c r="P670" i="9"/>
  <c r="N670" i="9"/>
  <c r="L670" i="9"/>
  <c r="P669" i="9"/>
  <c r="N669" i="9"/>
  <c r="L669" i="9"/>
  <c r="P668" i="9"/>
  <c r="N668" i="9"/>
  <c r="L668" i="9"/>
  <c r="P667" i="9"/>
  <c r="N667" i="9"/>
  <c r="L667" i="9"/>
  <c r="P666" i="9"/>
  <c r="N666" i="9"/>
  <c r="L666" i="9"/>
  <c r="P665" i="9"/>
  <c r="N665" i="9"/>
  <c r="L665" i="9"/>
  <c r="P664" i="9"/>
  <c r="N664" i="9"/>
  <c r="L664" i="9"/>
  <c r="P663" i="9"/>
  <c r="N663" i="9"/>
  <c r="L663" i="9"/>
  <c r="P662" i="9"/>
  <c r="N662" i="9"/>
  <c r="L662" i="9"/>
  <c r="P661" i="9"/>
  <c r="N661" i="9"/>
  <c r="L661" i="9"/>
  <c r="P660" i="9"/>
  <c r="N660" i="9"/>
  <c r="L660" i="9"/>
  <c r="P659" i="9"/>
  <c r="N659" i="9"/>
  <c r="L659" i="9"/>
  <c r="P658" i="9"/>
  <c r="N658" i="9"/>
  <c r="L658" i="9"/>
  <c r="P657" i="9"/>
  <c r="N657" i="9"/>
  <c r="L657" i="9"/>
  <c r="P656" i="9"/>
  <c r="N656" i="9"/>
  <c r="L656" i="9"/>
  <c r="P655" i="9"/>
  <c r="N655" i="9"/>
  <c r="L655" i="9"/>
  <c r="P654" i="9"/>
  <c r="N654" i="9"/>
  <c r="L654" i="9"/>
  <c r="P653" i="9"/>
  <c r="N653" i="9"/>
  <c r="L653" i="9"/>
  <c r="P652" i="9"/>
  <c r="N652" i="9"/>
  <c r="L652" i="9"/>
  <c r="P651" i="9"/>
  <c r="N651" i="9"/>
  <c r="L651" i="9"/>
  <c r="P650" i="9"/>
  <c r="N650" i="9"/>
  <c r="L650" i="9"/>
  <c r="P649" i="9"/>
  <c r="N649" i="9"/>
  <c r="L649" i="9"/>
  <c r="P648" i="9"/>
  <c r="N648" i="9"/>
  <c r="L648" i="9"/>
  <c r="P647" i="9"/>
  <c r="N647" i="9"/>
  <c r="L647" i="9"/>
  <c r="P646" i="9"/>
  <c r="N646" i="9"/>
  <c r="L646" i="9"/>
  <c r="P645" i="9"/>
  <c r="N645" i="9"/>
  <c r="L645" i="9"/>
  <c r="P644" i="9"/>
  <c r="N644" i="9"/>
  <c r="L644" i="9"/>
  <c r="P643" i="9"/>
  <c r="N643" i="9"/>
  <c r="L643" i="9"/>
  <c r="P642" i="9"/>
  <c r="N642" i="9"/>
  <c r="L642" i="9"/>
  <c r="P641" i="9"/>
  <c r="N641" i="9"/>
  <c r="L641" i="9"/>
  <c r="P640" i="9"/>
  <c r="N640" i="9"/>
  <c r="L640" i="9"/>
  <c r="P639" i="9"/>
  <c r="N639" i="9"/>
  <c r="L639" i="9"/>
  <c r="P638" i="9"/>
  <c r="N638" i="9"/>
  <c r="L638" i="9"/>
  <c r="P637" i="9"/>
  <c r="N637" i="9"/>
  <c r="L637" i="9"/>
  <c r="P636" i="9"/>
  <c r="N636" i="9"/>
  <c r="L636" i="9"/>
  <c r="P635" i="9"/>
  <c r="N635" i="9"/>
  <c r="L635" i="9"/>
  <c r="P634" i="9"/>
  <c r="N634" i="9"/>
  <c r="L634" i="9"/>
  <c r="P633" i="9"/>
  <c r="N633" i="9"/>
  <c r="L633" i="9"/>
  <c r="P632" i="9"/>
  <c r="N632" i="9"/>
  <c r="L632" i="9"/>
  <c r="P631" i="9"/>
  <c r="N631" i="9"/>
  <c r="L631" i="9"/>
  <c r="P630" i="9"/>
  <c r="N630" i="9"/>
  <c r="L630" i="9"/>
  <c r="P629" i="9"/>
  <c r="N629" i="9"/>
  <c r="L629" i="9"/>
  <c r="P628" i="9"/>
  <c r="N628" i="9"/>
  <c r="L628" i="9"/>
  <c r="P627" i="9"/>
  <c r="N627" i="9"/>
  <c r="L627" i="9"/>
  <c r="P626" i="9"/>
  <c r="N626" i="9"/>
  <c r="L626" i="9"/>
  <c r="P625" i="9"/>
  <c r="N625" i="9"/>
  <c r="L625" i="9"/>
  <c r="P624" i="9"/>
  <c r="N624" i="9"/>
  <c r="L624" i="9"/>
  <c r="P623" i="9"/>
  <c r="N623" i="9"/>
  <c r="L623" i="9"/>
  <c r="P622" i="9"/>
  <c r="N622" i="9"/>
  <c r="L622" i="9"/>
  <c r="P621" i="9"/>
  <c r="N621" i="9"/>
  <c r="L621" i="9"/>
  <c r="P620" i="9"/>
  <c r="N620" i="9"/>
  <c r="L620" i="9"/>
  <c r="P619" i="9"/>
  <c r="N619" i="9"/>
  <c r="L619" i="9"/>
  <c r="P618" i="9"/>
  <c r="N618" i="9"/>
  <c r="L618" i="9"/>
  <c r="P617" i="9"/>
  <c r="N617" i="9"/>
  <c r="L617" i="9"/>
  <c r="P616" i="9"/>
  <c r="N616" i="9"/>
  <c r="L616" i="9"/>
  <c r="P615" i="9"/>
  <c r="N615" i="9"/>
  <c r="L615" i="9"/>
  <c r="P614" i="9"/>
  <c r="N614" i="9"/>
  <c r="L614" i="9"/>
  <c r="P613" i="9"/>
  <c r="N613" i="9"/>
  <c r="L613" i="9"/>
  <c r="P612" i="9"/>
  <c r="N612" i="9"/>
  <c r="L612" i="9"/>
  <c r="P611" i="9"/>
  <c r="N611" i="9"/>
  <c r="L611" i="9"/>
  <c r="P610" i="9"/>
  <c r="N610" i="9"/>
  <c r="L610" i="9"/>
  <c r="P609" i="9"/>
  <c r="N609" i="9"/>
  <c r="L609" i="9"/>
  <c r="P608" i="9"/>
  <c r="N608" i="9"/>
  <c r="L608" i="9"/>
  <c r="P607" i="9"/>
  <c r="N607" i="9"/>
  <c r="L607" i="9"/>
  <c r="P606" i="9"/>
  <c r="N606" i="9"/>
  <c r="L606" i="9"/>
  <c r="P605" i="9"/>
  <c r="N605" i="9"/>
  <c r="L605" i="9"/>
  <c r="P604" i="9"/>
  <c r="N604" i="9"/>
  <c r="L604" i="9"/>
  <c r="P603" i="9"/>
  <c r="N603" i="9"/>
  <c r="L603" i="9"/>
  <c r="P602" i="9"/>
  <c r="N602" i="9"/>
  <c r="L602" i="9"/>
  <c r="P601" i="9"/>
  <c r="N601" i="9"/>
  <c r="L601" i="9"/>
  <c r="P600" i="9"/>
  <c r="N600" i="9"/>
  <c r="L600" i="9"/>
  <c r="P599" i="9"/>
  <c r="N599" i="9"/>
  <c r="L599" i="9"/>
  <c r="P598" i="9"/>
  <c r="N598" i="9"/>
  <c r="L598" i="9"/>
  <c r="P597" i="9"/>
  <c r="N597" i="9"/>
  <c r="L597" i="9"/>
  <c r="P596" i="9"/>
  <c r="N596" i="9"/>
  <c r="L596" i="9"/>
  <c r="P595" i="9"/>
  <c r="N595" i="9"/>
  <c r="L595" i="9"/>
  <c r="P594" i="9"/>
  <c r="N594" i="9"/>
  <c r="L594" i="9"/>
  <c r="P593" i="9"/>
  <c r="N593" i="9"/>
  <c r="L593" i="9"/>
  <c r="P592" i="9"/>
  <c r="N592" i="9"/>
  <c r="L592" i="9"/>
  <c r="P591" i="9"/>
  <c r="N591" i="9"/>
  <c r="L591" i="9"/>
  <c r="P590" i="9"/>
  <c r="N590" i="9"/>
  <c r="L590" i="9"/>
  <c r="P589" i="9"/>
  <c r="N589" i="9"/>
  <c r="L589" i="9"/>
  <c r="P588" i="9"/>
  <c r="N588" i="9"/>
  <c r="L588" i="9"/>
  <c r="P587" i="9"/>
  <c r="N587" i="9"/>
  <c r="L587" i="9"/>
  <c r="P586" i="9"/>
  <c r="N586" i="9"/>
  <c r="L586" i="9"/>
  <c r="P585" i="9"/>
  <c r="N585" i="9"/>
  <c r="L585" i="9"/>
  <c r="P584" i="9"/>
  <c r="N584" i="9"/>
  <c r="L584" i="9"/>
  <c r="P583" i="9"/>
  <c r="N583" i="9"/>
  <c r="L583" i="9"/>
  <c r="P582" i="9"/>
  <c r="N582" i="9"/>
  <c r="L582" i="9"/>
  <c r="P581" i="9"/>
  <c r="N581" i="9"/>
  <c r="L581" i="9"/>
  <c r="P580" i="9"/>
  <c r="N580" i="9"/>
  <c r="L580" i="9"/>
  <c r="P579" i="9"/>
  <c r="N579" i="9"/>
  <c r="L579" i="9"/>
  <c r="P578" i="9"/>
  <c r="N578" i="9"/>
  <c r="L578" i="9"/>
  <c r="P577" i="9"/>
  <c r="N577" i="9"/>
  <c r="L577" i="9"/>
  <c r="P576" i="9"/>
  <c r="N576" i="9"/>
  <c r="L576" i="9"/>
  <c r="P575" i="9"/>
  <c r="N575" i="9"/>
  <c r="L575" i="9"/>
  <c r="P574" i="9"/>
  <c r="N574" i="9"/>
  <c r="L574" i="9"/>
  <c r="P573" i="9"/>
  <c r="N573" i="9"/>
  <c r="L573" i="9"/>
  <c r="P572" i="9"/>
  <c r="N572" i="9"/>
  <c r="L572" i="9"/>
  <c r="P571" i="9"/>
  <c r="N571" i="9"/>
  <c r="L571" i="9"/>
  <c r="P570" i="9"/>
  <c r="N570" i="9"/>
  <c r="L570" i="9"/>
  <c r="P569" i="9"/>
  <c r="N569" i="9"/>
  <c r="L569" i="9"/>
  <c r="P568" i="9"/>
  <c r="N568" i="9"/>
  <c r="L568" i="9"/>
  <c r="P567" i="9"/>
  <c r="N567" i="9"/>
  <c r="L567" i="9"/>
  <c r="P566" i="9"/>
  <c r="N566" i="9"/>
  <c r="L566" i="9"/>
  <c r="P565" i="9"/>
  <c r="N565" i="9"/>
  <c r="L565" i="9"/>
  <c r="P564" i="9"/>
  <c r="N564" i="9"/>
  <c r="L564" i="9"/>
  <c r="P563" i="9"/>
  <c r="N563" i="9"/>
  <c r="L563" i="9"/>
  <c r="P562" i="9"/>
  <c r="N562" i="9"/>
  <c r="L562" i="9"/>
  <c r="P561" i="9"/>
  <c r="N561" i="9"/>
  <c r="L561" i="9"/>
  <c r="P560" i="9"/>
  <c r="N560" i="9"/>
  <c r="L560" i="9"/>
  <c r="P559" i="9"/>
  <c r="N559" i="9"/>
  <c r="L559" i="9"/>
  <c r="P558" i="9"/>
  <c r="N558" i="9"/>
  <c r="L558" i="9"/>
  <c r="P557" i="9"/>
  <c r="N557" i="9"/>
  <c r="L557" i="9"/>
  <c r="P556" i="9"/>
  <c r="N556" i="9"/>
  <c r="L556" i="9"/>
  <c r="P555" i="9"/>
  <c r="N555" i="9"/>
  <c r="L555" i="9"/>
  <c r="P554" i="9"/>
  <c r="N554" i="9"/>
  <c r="L554" i="9"/>
  <c r="P553" i="9"/>
  <c r="N553" i="9"/>
  <c r="L553" i="9"/>
  <c r="P552" i="9"/>
  <c r="N552" i="9"/>
  <c r="L552" i="9"/>
  <c r="P551" i="9"/>
  <c r="N551" i="9"/>
  <c r="L551" i="9"/>
  <c r="P550" i="9"/>
  <c r="N550" i="9"/>
  <c r="L550" i="9"/>
  <c r="P549" i="9"/>
  <c r="N549" i="9"/>
  <c r="L549" i="9"/>
  <c r="P548" i="9"/>
  <c r="N548" i="9"/>
  <c r="L548" i="9"/>
  <c r="P547" i="9"/>
  <c r="N547" i="9"/>
  <c r="L547" i="9"/>
  <c r="P546" i="9"/>
  <c r="N546" i="9"/>
  <c r="L546" i="9"/>
  <c r="P545" i="9"/>
  <c r="N545" i="9"/>
  <c r="L545" i="9"/>
  <c r="P544" i="9"/>
  <c r="N544" i="9"/>
  <c r="L544" i="9"/>
  <c r="P543" i="9"/>
  <c r="N543" i="9"/>
  <c r="L543" i="9"/>
  <c r="P542" i="9"/>
  <c r="N542" i="9"/>
  <c r="L542" i="9"/>
  <c r="P541" i="9"/>
  <c r="N541" i="9"/>
  <c r="L541" i="9"/>
  <c r="P540" i="9"/>
  <c r="N540" i="9"/>
  <c r="L540" i="9"/>
  <c r="P539" i="9"/>
  <c r="N539" i="9"/>
  <c r="L539" i="9"/>
  <c r="P538" i="9"/>
  <c r="N538" i="9"/>
  <c r="L538" i="9"/>
  <c r="P537" i="9"/>
  <c r="N537" i="9"/>
  <c r="L537" i="9"/>
  <c r="P536" i="9"/>
  <c r="N536" i="9"/>
  <c r="L536" i="9"/>
  <c r="P535" i="9"/>
  <c r="N535" i="9"/>
  <c r="L535" i="9"/>
  <c r="P534" i="9"/>
  <c r="N534" i="9"/>
  <c r="L534" i="9"/>
  <c r="P533" i="9"/>
  <c r="N533" i="9"/>
  <c r="L533" i="9"/>
  <c r="P532" i="9"/>
  <c r="N532" i="9"/>
  <c r="L532" i="9"/>
  <c r="P531" i="9"/>
  <c r="N531" i="9"/>
  <c r="L531" i="9"/>
  <c r="P530" i="9"/>
  <c r="N530" i="9"/>
  <c r="L530" i="9"/>
  <c r="P529" i="9"/>
  <c r="N529" i="9"/>
  <c r="L529" i="9"/>
  <c r="P528" i="9"/>
  <c r="N528" i="9"/>
  <c r="L528" i="9"/>
  <c r="P527" i="9"/>
  <c r="N527" i="9"/>
  <c r="L527" i="9"/>
  <c r="P526" i="9"/>
  <c r="N526" i="9"/>
  <c r="L526" i="9"/>
  <c r="P525" i="9"/>
  <c r="N525" i="9"/>
  <c r="L525" i="9"/>
  <c r="P524" i="9"/>
  <c r="N524" i="9"/>
  <c r="L524" i="9"/>
  <c r="P523" i="9"/>
  <c r="N523" i="9"/>
  <c r="L523" i="9"/>
  <c r="P522" i="9"/>
  <c r="N522" i="9"/>
  <c r="L522" i="9"/>
  <c r="P521" i="9"/>
  <c r="N521" i="9"/>
  <c r="L521" i="9"/>
  <c r="P520" i="9"/>
  <c r="N520" i="9"/>
  <c r="L520" i="9"/>
  <c r="P519" i="9"/>
  <c r="N519" i="9"/>
  <c r="L519" i="9"/>
  <c r="P518" i="9"/>
  <c r="N518" i="9"/>
  <c r="L518" i="9"/>
  <c r="P517" i="9"/>
  <c r="N517" i="9"/>
  <c r="L517" i="9"/>
  <c r="P516" i="9"/>
  <c r="N516" i="9"/>
  <c r="L516" i="9"/>
  <c r="P515" i="9"/>
  <c r="N515" i="9"/>
  <c r="L515" i="9"/>
  <c r="P514" i="9"/>
  <c r="N514" i="9"/>
  <c r="L514" i="9"/>
  <c r="P513" i="9"/>
  <c r="N513" i="9"/>
  <c r="L513" i="9"/>
  <c r="P512" i="9"/>
  <c r="N512" i="9"/>
  <c r="L512" i="9"/>
  <c r="P511" i="9"/>
  <c r="N511" i="9"/>
  <c r="L511" i="9"/>
  <c r="P510" i="9"/>
  <c r="N510" i="9"/>
  <c r="L510" i="9"/>
  <c r="P509" i="9"/>
  <c r="N509" i="9"/>
  <c r="L509" i="9"/>
  <c r="P508" i="9"/>
  <c r="N508" i="9"/>
  <c r="L508" i="9"/>
  <c r="P507" i="9"/>
  <c r="N507" i="9"/>
  <c r="L507" i="9"/>
  <c r="P506" i="9"/>
  <c r="N506" i="9"/>
  <c r="L506" i="9"/>
  <c r="P505" i="9"/>
  <c r="N505" i="9"/>
  <c r="L505" i="9"/>
  <c r="P504" i="9"/>
  <c r="N504" i="9"/>
  <c r="L504" i="9"/>
  <c r="P503" i="9"/>
  <c r="N503" i="9"/>
  <c r="L503" i="9"/>
  <c r="P502" i="9"/>
  <c r="N502" i="9"/>
  <c r="L502" i="9"/>
  <c r="P501" i="9"/>
  <c r="N501" i="9"/>
  <c r="L501" i="9"/>
  <c r="P500" i="9"/>
  <c r="N500" i="9"/>
  <c r="L500" i="9"/>
  <c r="P499" i="9"/>
  <c r="N499" i="9"/>
  <c r="L499" i="9"/>
  <c r="P498" i="9"/>
  <c r="N498" i="9"/>
  <c r="L498" i="9"/>
  <c r="P497" i="9"/>
  <c r="N497" i="9"/>
  <c r="L497" i="9"/>
  <c r="P496" i="9"/>
  <c r="N496" i="9"/>
  <c r="L496" i="9"/>
  <c r="P495" i="9"/>
  <c r="N495" i="9"/>
  <c r="L495" i="9"/>
  <c r="P494" i="9"/>
  <c r="N494" i="9"/>
  <c r="L494" i="9"/>
  <c r="P493" i="9"/>
  <c r="N493" i="9"/>
  <c r="L493" i="9"/>
  <c r="P492" i="9"/>
  <c r="N492" i="9"/>
  <c r="L492" i="9"/>
  <c r="P491" i="9"/>
  <c r="N491" i="9"/>
  <c r="L491" i="9"/>
  <c r="P490" i="9"/>
  <c r="N490" i="9"/>
  <c r="L490" i="9"/>
  <c r="P489" i="9"/>
  <c r="N489" i="9"/>
  <c r="L489" i="9"/>
  <c r="P488" i="9"/>
  <c r="N488" i="9"/>
  <c r="L488" i="9"/>
  <c r="P487" i="9"/>
  <c r="N487" i="9"/>
  <c r="L487" i="9"/>
  <c r="P486" i="9"/>
  <c r="N486" i="9"/>
  <c r="L486" i="9"/>
  <c r="P485" i="9"/>
  <c r="N485" i="9"/>
  <c r="L485" i="9"/>
  <c r="P484" i="9"/>
  <c r="N484" i="9"/>
  <c r="L484" i="9"/>
  <c r="P483" i="9"/>
  <c r="N483" i="9"/>
  <c r="L483" i="9"/>
  <c r="P482" i="9"/>
  <c r="N482" i="9"/>
  <c r="L482" i="9"/>
  <c r="P481" i="9"/>
  <c r="N481" i="9"/>
  <c r="L481" i="9"/>
  <c r="P480" i="9"/>
  <c r="N480" i="9"/>
  <c r="L480" i="9"/>
  <c r="P479" i="9"/>
  <c r="N479" i="9"/>
  <c r="L479" i="9"/>
  <c r="P478" i="9"/>
  <c r="N478" i="9"/>
  <c r="L478" i="9"/>
  <c r="P477" i="9"/>
  <c r="N477" i="9"/>
  <c r="L477" i="9"/>
  <c r="P476" i="9"/>
  <c r="N476" i="9"/>
  <c r="L476" i="9"/>
  <c r="P475" i="9"/>
  <c r="N475" i="9"/>
  <c r="L475" i="9"/>
  <c r="P474" i="9"/>
  <c r="N474" i="9"/>
  <c r="L474" i="9"/>
  <c r="P473" i="9"/>
  <c r="N473" i="9"/>
  <c r="L473" i="9"/>
  <c r="P472" i="9"/>
  <c r="N472" i="9"/>
  <c r="L472" i="9"/>
  <c r="P471" i="9"/>
  <c r="N471" i="9"/>
  <c r="L471" i="9"/>
  <c r="P470" i="9"/>
  <c r="N470" i="9"/>
  <c r="L470" i="9"/>
  <c r="P469" i="9"/>
  <c r="N469" i="9"/>
  <c r="L469" i="9"/>
  <c r="P468" i="9"/>
  <c r="N468" i="9"/>
  <c r="L468" i="9"/>
  <c r="P467" i="9"/>
  <c r="N467" i="9"/>
  <c r="L467" i="9"/>
  <c r="P466" i="9"/>
  <c r="N466" i="9"/>
  <c r="L466" i="9"/>
  <c r="P465" i="9"/>
  <c r="N465" i="9"/>
  <c r="L465" i="9"/>
  <c r="P464" i="9"/>
  <c r="N464" i="9"/>
  <c r="L464" i="9"/>
  <c r="P463" i="9"/>
  <c r="N463" i="9"/>
  <c r="L463" i="9"/>
  <c r="P462" i="9"/>
  <c r="N462" i="9"/>
  <c r="L462" i="9"/>
  <c r="P461" i="9"/>
  <c r="N461" i="9"/>
  <c r="L461" i="9"/>
  <c r="P460" i="9"/>
  <c r="N460" i="9"/>
  <c r="L460" i="9"/>
  <c r="P459" i="9"/>
  <c r="N459" i="9"/>
  <c r="L459" i="9"/>
  <c r="P458" i="9"/>
  <c r="N458" i="9"/>
  <c r="L458" i="9"/>
  <c r="P457" i="9"/>
  <c r="N457" i="9"/>
  <c r="L457" i="9"/>
  <c r="P456" i="9"/>
  <c r="N456" i="9"/>
  <c r="L456" i="9"/>
  <c r="P455" i="9"/>
  <c r="N455" i="9"/>
  <c r="L455" i="9"/>
  <c r="P454" i="9"/>
  <c r="N454" i="9"/>
  <c r="L454" i="9"/>
  <c r="P453" i="9"/>
  <c r="N453" i="9"/>
  <c r="L453" i="9"/>
  <c r="P452" i="9"/>
  <c r="N452" i="9"/>
  <c r="L452" i="9"/>
  <c r="P451" i="9"/>
  <c r="N451" i="9"/>
  <c r="L451" i="9"/>
  <c r="P450" i="9"/>
  <c r="N450" i="9"/>
  <c r="L450" i="9"/>
  <c r="P449" i="9"/>
  <c r="N449" i="9"/>
  <c r="L449" i="9"/>
  <c r="P448" i="9"/>
  <c r="N448" i="9"/>
  <c r="L448" i="9"/>
  <c r="P447" i="9"/>
  <c r="N447" i="9"/>
  <c r="L447" i="9"/>
  <c r="P446" i="9"/>
  <c r="N446" i="9"/>
  <c r="L446" i="9"/>
  <c r="P445" i="9"/>
  <c r="N445" i="9"/>
  <c r="L445" i="9"/>
  <c r="P444" i="9"/>
  <c r="N444" i="9"/>
  <c r="L444" i="9"/>
  <c r="P443" i="9"/>
  <c r="N443" i="9"/>
  <c r="L443" i="9"/>
  <c r="P442" i="9"/>
  <c r="N442" i="9"/>
  <c r="L442" i="9"/>
  <c r="P441" i="9"/>
  <c r="N441" i="9"/>
  <c r="L441" i="9"/>
  <c r="P440" i="9"/>
  <c r="N440" i="9"/>
  <c r="L440" i="9"/>
  <c r="P439" i="9"/>
  <c r="N439" i="9"/>
  <c r="L439" i="9"/>
  <c r="P438" i="9"/>
  <c r="N438" i="9"/>
  <c r="L438" i="9"/>
  <c r="P437" i="9"/>
  <c r="N437" i="9"/>
  <c r="L437" i="9"/>
  <c r="P436" i="9"/>
  <c r="N436" i="9"/>
  <c r="L436" i="9"/>
  <c r="P435" i="9"/>
  <c r="N435" i="9"/>
  <c r="L435" i="9"/>
  <c r="P434" i="9"/>
  <c r="N434" i="9"/>
  <c r="L434" i="9"/>
  <c r="P433" i="9"/>
  <c r="N433" i="9"/>
  <c r="L433" i="9"/>
  <c r="P432" i="9"/>
  <c r="N432" i="9"/>
  <c r="L432" i="9"/>
  <c r="P431" i="9"/>
  <c r="N431" i="9"/>
  <c r="L431" i="9"/>
  <c r="P430" i="9"/>
  <c r="N430" i="9"/>
  <c r="L430" i="9"/>
  <c r="P429" i="9"/>
  <c r="N429" i="9"/>
  <c r="L429" i="9"/>
  <c r="P428" i="9"/>
  <c r="N428" i="9"/>
  <c r="L428" i="9"/>
  <c r="P427" i="9"/>
  <c r="N427" i="9"/>
  <c r="L427" i="9"/>
  <c r="P426" i="9"/>
  <c r="N426" i="9"/>
  <c r="L426" i="9"/>
  <c r="P425" i="9"/>
  <c r="N425" i="9"/>
  <c r="L425" i="9"/>
  <c r="P424" i="9"/>
  <c r="N424" i="9"/>
  <c r="L424" i="9"/>
  <c r="P423" i="9"/>
  <c r="N423" i="9"/>
  <c r="L423" i="9"/>
  <c r="P422" i="9"/>
  <c r="N422" i="9"/>
  <c r="L422" i="9"/>
  <c r="P421" i="9"/>
  <c r="N421" i="9"/>
  <c r="L421" i="9"/>
  <c r="P420" i="9"/>
  <c r="N420" i="9"/>
  <c r="L420" i="9"/>
  <c r="P419" i="9"/>
  <c r="N419" i="9"/>
  <c r="L419" i="9"/>
  <c r="P418" i="9"/>
  <c r="N418" i="9"/>
  <c r="L418" i="9"/>
  <c r="P417" i="9"/>
  <c r="N417" i="9"/>
  <c r="L417" i="9"/>
  <c r="P416" i="9"/>
  <c r="N416" i="9"/>
  <c r="L416" i="9"/>
  <c r="P415" i="9"/>
  <c r="N415" i="9"/>
  <c r="L415" i="9"/>
  <c r="P414" i="9"/>
  <c r="N414" i="9"/>
  <c r="L414" i="9"/>
  <c r="P413" i="9"/>
  <c r="N413" i="9"/>
  <c r="L413" i="9"/>
  <c r="P412" i="9"/>
  <c r="N412" i="9"/>
  <c r="L412" i="9"/>
  <c r="P411" i="9"/>
  <c r="N411" i="9"/>
  <c r="L411" i="9"/>
  <c r="P410" i="9"/>
  <c r="N410" i="9"/>
  <c r="L410" i="9"/>
  <c r="P409" i="9"/>
  <c r="N409" i="9"/>
  <c r="L409" i="9"/>
  <c r="P408" i="9"/>
  <c r="N408" i="9"/>
  <c r="L408" i="9"/>
  <c r="P407" i="9"/>
  <c r="N407" i="9"/>
  <c r="L407" i="9"/>
  <c r="P406" i="9"/>
  <c r="N406" i="9"/>
  <c r="L406" i="9"/>
  <c r="P405" i="9"/>
  <c r="N405" i="9"/>
  <c r="L405" i="9"/>
  <c r="P404" i="9"/>
  <c r="N404" i="9"/>
  <c r="L404" i="9"/>
  <c r="P403" i="9"/>
  <c r="N403" i="9"/>
  <c r="L403" i="9"/>
  <c r="P402" i="9"/>
  <c r="N402" i="9"/>
  <c r="L402" i="9"/>
  <c r="P401" i="9"/>
  <c r="N401" i="9"/>
  <c r="L401" i="9"/>
  <c r="P400" i="9"/>
  <c r="N400" i="9"/>
  <c r="L400" i="9"/>
  <c r="P399" i="9"/>
  <c r="N399" i="9"/>
  <c r="L399" i="9"/>
  <c r="P398" i="9"/>
  <c r="N398" i="9"/>
  <c r="L398" i="9"/>
  <c r="P397" i="9"/>
  <c r="N397" i="9"/>
  <c r="L397" i="9"/>
  <c r="P396" i="9"/>
  <c r="N396" i="9"/>
  <c r="L396" i="9"/>
  <c r="P395" i="9"/>
  <c r="N395" i="9"/>
  <c r="L395" i="9"/>
  <c r="P394" i="9"/>
  <c r="N394" i="9"/>
  <c r="L394" i="9"/>
  <c r="P393" i="9"/>
  <c r="N393" i="9"/>
  <c r="L393" i="9"/>
  <c r="P392" i="9"/>
  <c r="N392" i="9"/>
  <c r="L392" i="9"/>
  <c r="P391" i="9"/>
  <c r="N391" i="9"/>
  <c r="L391" i="9"/>
  <c r="P390" i="9"/>
  <c r="N390" i="9"/>
  <c r="L390" i="9"/>
  <c r="P389" i="9"/>
  <c r="N389" i="9"/>
  <c r="L389" i="9"/>
  <c r="P388" i="9"/>
  <c r="N388" i="9"/>
  <c r="L388" i="9"/>
  <c r="P387" i="9"/>
  <c r="N387" i="9"/>
  <c r="L387" i="9"/>
  <c r="P386" i="9"/>
  <c r="N386" i="9"/>
  <c r="L386" i="9"/>
  <c r="P385" i="9"/>
  <c r="N385" i="9"/>
  <c r="L385" i="9"/>
  <c r="P384" i="9"/>
  <c r="N384" i="9"/>
  <c r="L384" i="9"/>
  <c r="P383" i="9"/>
  <c r="N383" i="9"/>
  <c r="L383" i="9"/>
  <c r="P382" i="9"/>
  <c r="N382" i="9"/>
  <c r="L382" i="9"/>
  <c r="P381" i="9"/>
  <c r="N381" i="9"/>
  <c r="L381" i="9"/>
  <c r="P380" i="9"/>
  <c r="N380" i="9"/>
  <c r="L380" i="9"/>
  <c r="P379" i="9"/>
  <c r="N379" i="9"/>
  <c r="L379" i="9"/>
  <c r="P378" i="9"/>
  <c r="N378" i="9"/>
  <c r="L378" i="9"/>
  <c r="P377" i="9"/>
  <c r="N377" i="9"/>
  <c r="L377" i="9"/>
  <c r="P376" i="9"/>
  <c r="N376" i="9"/>
  <c r="L376" i="9"/>
  <c r="P375" i="9"/>
  <c r="N375" i="9"/>
  <c r="L375" i="9"/>
  <c r="P374" i="9"/>
  <c r="N374" i="9"/>
  <c r="L374" i="9"/>
  <c r="P373" i="9"/>
  <c r="N373" i="9"/>
  <c r="L373" i="9"/>
  <c r="P372" i="9"/>
  <c r="N372" i="9"/>
  <c r="L372" i="9"/>
  <c r="P371" i="9"/>
  <c r="N371" i="9"/>
  <c r="L371" i="9"/>
  <c r="P370" i="9"/>
  <c r="N370" i="9"/>
  <c r="L370" i="9"/>
  <c r="P369" i="9"/>
  <c r="N369" i="9"/>
  <c r="L369" i="9"/>
  <c r="P368" i="9"/>
  <c r="N368" i="9"/>
  <c r="L368" i="9"/>
  <c r="P367" i="9"/>
  <c r="N367" i="9"/>
  <c r="L367" i="9"/>
  <c r="P366" i="9"/>
  <c r="N366" i="9"/>
  <c r="L366" i="9"/>
  <c r="P365" i="9"/>
  <c r="N365" i="9"/>
  <c r="L365" i="9"/>
  <c r="P364" i="9"/>
  <c r="N364" i="9"/>
  <c r="L364" i="9"/>
  <c r="P363" i="9"/>
  <c r="N363" i="9"/>
  <c r="L363" i="9"/>
  <c r="P362" i="9"/>
  <c r="N362" i="9"/>
  <c r="L362" i="9"/>
  <c r="P361" i="9"/>
  <c r="N361" i="9"/>
  <c r="L361" i="9"/>
  <c r="P360" i="9"/>
  <c r="N360" i="9"/>
  <c r="L360" i="9"/>
  <c r="P359" i="9"/>
  <c r="N359" i="9"/>
  <c r="L359" i="9"/>
  <c r="P358" i="9"/>
  <c r="N358" i="9"/>
  <c r="L358" i="9"/>
  <c r="P357" i="9"/>
  <c r="N357" i="9"/>
  <c r="L357" i="9"/>
  <c r="P356" i="9"/>
  <c r="N356" i="9"/>
  <c r="L356" i="9"/>
  <c r="P355" i="9"/>
  <c r="N355" i="9"/>
  <c r="L355" i="9"/>
  <c r="P354" i="9"/>
  <c r="N354" i="9"/>
  <c r="L354" i="9"/>
  <c r="P353" i="9"/>
  <c r="N353" i="9"/>
  <c r="L353" i="9"/>
  <c r="P352" i="9"/>
  <c r="N352" i="9"/>
  <c r="L352" i="9"/>
  <c r="P351" i="9"/>
  <c r="N351" i="9"/>
  <c r="L351" i="9"/>
  <c r="P350" i="9"/>
  <c r="N350" i="9"/>
  <c r="L350" i="9"/>
  <c r="P349" i="9"/>
  <c r="N349" i="9"/>
  <c r="L349" i="9"/>
  <c r="P348" i="9"/>
  <c r="N348" i="9"/>
  <c r="L348" i="9"/>
  <c r="P347" i="9"/>
  <c r="N347" i="9"/>
  <c r="L347" i="9"/>
  <c r="P346" i="9"/>
  <c r="N346" i="9"/>
  <c r="L346" i="9"/>
  <c r="P345" i="9"/>
  <c r="N345" i="9"/>
  <c r="L345" i="9"/>
  <c r="P344" i="9"/>
  <c r="N344" i="9"/>
  <c r="L344" i="9"/>
  <c r="P343" i="9"/>
  <c r="N343" i="9"/>
  <c r="L343" i="9"/>
  <c r="P342" i="9"/>
  <c r="N342" i="9"/>
  <c r="L342" i="9"/>
  <c r="P341" i="9"/>
  <c r="N341" i="9"/>
  <c r="L341" i="9"/>
  <c r="P340" i="9"/>
  <c r="N340" i="9"/>
  <c r="L340" i="9"/>
  <c r="P339" i="9"/>
  <c r="N339" i="9"/>
  <c r="L339" i="9"/>
  <c r="P338" i="9"/>
  <c r="N338" i="9"/>
  <c r="L338" i="9"/>
  <c r="P337" i="9"/>
  <c r="N337" i="9"/>
  <c r="L337" i="9"/>
  <c r="P336" i="9"/>
  <c r="N336" i="9"/>
  <c r="L336" i="9"/>
  <c r="P335" i="9"/>
  <c r="N335" i="9"/>
  <c r="L335" i="9"/>
  <c r="P334" i="9"/>
  <c r="N334" i="9"/>
  <c r="L334" i="9"/>
  <c r="P333" i="9"/>
  <c r="N333" i="9"/>
  <c r="L333" i="9"/>
  <c r="P332" i="9"/>
  <c r="N332" i="9"/>
  <c r="L332" i="9"/>
  <c r="P331" i="9"/>
  <c r="N331" i="9"/>
  <c r="L331" i="9"/>
  <c r="P330" i="9"/>
  <c r="N330" i="9"/>
  <c r="L330" i="9"/>
  <c r="P329" i="9"/>
  <c r="N329" i="9"/>
  <c r="L329" i="9"/>
  <c r="L20" i="9"/>
  <c r="K19" i="9"/>
  <c r="G13" i="9"/>
  <c r="D13" i="9"/>
  <c r="D12" i="9"/>
  <c r="K11" i="9"/>
  <c r="G11" i="9"/>
  <c r="D11" i="9"/>
  <c r="D10" i="9"/>
  <c r="A10" i="9"/>
  <c r="M680" i="7"/>
  <c r="P680" i="7"/>
  <c r="M679" i="7"/>
  <c r="P679" i="7"/>
  <c r="M678" i="7"/>
  <c r="P678" i="7"/>
  <c r="M677" i="7"/>
  <c r="P677" i="7"/>
  <c r="M676" i="7"/>
  <c r="M675" i="7"/>
  <c r="P675" i="7"/>
  <c r="M674" i="7"/>
  <c r="P674" i="7"/>
  <c r="M673" i="7"/>
  <c r="P673" i="7"/>
  <c r="M672" i="7"/>
  <c r="P672" i="7"/>
  <c r="M671" i="7"/>
  <c r="P671" i="7"/>
  <c r="M670" i="7"/>
  <c r="P670" i="7"/>
  <c r="M669" i="7"/>
  <c r="P669" i="7"/>
  <c r="M668" i="7"/>
  <c r="P668" i="7"/>
  <c r="M667" i="7"/>
  <c r="P667" i="7"/>
  <c r="M666" i="7"/>
  <c r="P666" i="7"/>
  <c r="M665" i="7"/>
  <c r="P665" i="7"/>
  <c r="M664" i="7"/>
  <c r="P664" i="7"/>
  <c r="M663" i="7"/>
  <c r="P663" i="7"/>
  <c r="M662" i="7"/>
  <c r="P662" i="7"/>
  <c r="M661" i="7"/>
  <c r="P661" i="7"/>
  <c r="M660" i="7"/>
  <c r="P660" i="7"/>
  <c r="M659" i="7"/>
  <c r="P659" i="7"/>
  <c r="M658" i="7"/>
  <c r="P658" i="7"/>
  <c r="M657" i="7"/>
  <c r="P657" i="7"/>
  <c r="M656" i="7"/>
  <c r="P656" i="7"/>
  <c r="M655" i="7"/>
  <c r="P655" i="7"/>
  <c r="M654" i="7"/>
  <c r="P654" i="7"/>
  <c r="M653" i="7"/>
  <c r="P653" i="7"/>
  <c r="M652" i="7"/>
  <c r="P652" i="7"/>
  <c r="M651" i="7"/>
  <c r="P651" i="7"/>
  <c r="M650" i="7"/>
  <c r="P650" i="7"/>
  <c r="M649" i="7"/>
  <c r="M648" i="7"/>
  <c r="P648" i="7"/>
  <c r="M647" i="7"/>
  <c r="P647" i="7"/>
  <c r="M646" i="7"/>
  <c r="P646" i="7"/>
  <c r="M645" i="7"/>
  <c r="P645" i="7"/>
  <c r="M644" i="7"/>
  <c r="P644" i="7"/>
  <c r="M643" i="7"/>
  <c r="P643" i="7"/>
  <c r="M642" i="7"/>
  <c r="P642" i="7"/>
  <c r="M641" i="7"/>
  <c r="P641" i="7"/>
  <c r="M640" i="7"/>
  <c r="P640" i="7"/>
  <c r="M639" i="7"/>
  <c r="P639" i="7"/>
  <c r="M638" i="7"/>
  <c r="P638" i="7"/>
  <c r="M637" i="7"/>
  <c r="P637" i="7"/>
  <c r="M636" i="7"/>
  <c r="P636" i="7"/>
  <c r="M635" i="7"/>
  <c r="P635" i="7"/>
  <c r="M634" i="7"/>
  <c r="P634" i="7"/>
  <c r="M633" i="7"/>
  <c r="P633" i="7"/>
  <c r="M632" i="7"/>
  <c r="P632" i="7"/>
  <c r="M631" i="7"/>
  <c r="P631" i="7"/>
  <c r="M630" i="7"/>
  <c r="P630" i="7"/>
  <c r="M629" i="7"/>
  <c r="P629" i="7"/>
  <c r="M628" i="7"/>
  <c r="P628" i="7"/>
  <c r="M627" i="7"/>
  <c r="P627" i="7"/>
  <c r="M626" i="7"/>
  <c r="P626" i="7"/>
  <c r="M625" i="7"/>
  <c r="P625" i="7"/>
  <c r="M624" i="7"/>
  <c r="P624" i="7"/>
  <c r="M623" i="7"/>
  <c r="P623" i="7"/>
  <c r="M622" i="7"/>
  <c r="P622" i="7"/>
  <c r="M621" i="7"/>
  <c r="P621" i="7"/>
  <c r="M620" i="7"/>
  <c r="P620" i="7"/>
  <c r="M619" i="7"/>
  <c r="P619" i="7"/>
  <c r="M618" i="7"/>
  <c r="P618" i="7"/>
  <c r="M617" i="7"/>
  <c r="P617" i="7"/>
  <c r="M616" i="7"/>
  <c r="P616" i="7"/>
  <c r="M615" i="7"/>
  <c r="P615" i="7"/>
  <c r="M614" i="7"/>
  <c r="P614" i="7"/>
  <c r="M613" i="7"/>
  <c r="P613" i="7"/>
  <c r="M612" i="7"/>
  <c r="P612" i="7"/>
  <c r="M611" i="7"/>
  <c r="P611" i="7"/>
  <c r="M610" i="7"/>
  <c r="P610" i="7"/>
  <c r="M609" i="7"/>
  <c r="P609" i="7"/>
  <c r="M608" i="7"/>
  <c r="P608" i="7"/>
  <c r="M607" i="7"/>
  <c r="P607" i="7"/>
  <c r="M606" i="7"/>
  <c r="P606" i="7"/>
  <c r="M605" i="7"/>
  <c r="P605" i="7"/>
  <c r="M604" i="7"/>
  <c r="P604" i="7"/>
  <c r="M603" i="7"/>
  <c r="P603" i="7"/>
  <c r="M602" i="7"/>
  <c r="P602" i="7"/>
  <c r="M601" i="7"/>
  <c r="P601" i="7"/>
  <c r="M600" i="7"/>
  <c r="P600" i="7"/>
  <c r="M599" i="7"/>
  <c r="P599" i="7"/>
  <c r="M598" i="7"/>
  <c r="P598" i="7"/>
  <c r="M597" i="7"/>
  <c r="P597" i="7"/>
  <c r="M596" i="7"/>
  <c r="P596" i="7"/>
  <c r="M595" i="7"/>
  <c r="P595" i="7"/>
  <c r="M594" i="7"/>
  <c r="P594" i="7"/>
  <c r="M593" i="7"/>
  <c r="P593" i="7"/>
  <c r="M592" i="7"/>
  <c r="P592" i="7"/>
  <c r="M591" i="7"/>
  <c r="P591" i="7"/>
  <c r="M590" i="7"/>
  <c r="P590" i="7"/>
  <c r="M589" i="7"/>
  <c r="P589" i="7"/>
  <c r="M588" i="7"/>
  <c r="P588" i="7"/>
  <c r="M587" i="7"/>
  <c r="P587" i="7"/>
  <c r="M586" i="7"/>
  <c r="P586" i="7"/>
  <c r="M585" i="7"/>
  <c r="P585" i="7"/>
  <c r="M584" i="7"/>
  <c r="P584" i="7"/>
  <c r="M583" i="7"/>
  <c r="P583" i="7"/>
  <c r="M582" i="7"/>
  <c r="P582" i="7"/>
  <c r="M581" i="7"/>
  <c r="P581" i="7"/>
  <c r="M580" i="7"/>
  <c r="P580" i="7"/>
  <c r="M579" i="7"/>
  <c r="P579" i="7"/>
  <c r="M578" i="7"/>
  <c r="P578" i="7"/>
  <c r="M577" i="7"/>
  <c r="P577" i="7"/>
  <c r="M576" i="7"/>
  <c r="P576" i="7"/>
  <c r="M575" i="7"/>
  <c r="P575" i="7"/>
  <c r="M574" i="7"/>
  <c r="P574" i="7"/>
  <c r="M573" i="7"/>
  <c r="P573" i="7"/>
  <c r="M572" i="7"/>
  <c r="P572" i="7"/>
  <c r="M571" i="7"/>
  <c r="P571" i="7"/>
  <c r="M570" i="7"/>
  <c r="P570" i="7"/>
  <c r="M569" i="7"/>
  <c r="P569" i="7"/>
  <c r="M568" i="7"/>
  <c r="P568" i="7"/>
  <c r="M567" i="7"/>
  <c r="P567" i="7"/>
  <c r="M566" i="7"/>
  <c r="P566" i="7"/>
  <c r="M565" i="7"/>
  <c r="P565" i="7"/>
  <c r="M564" i="7"/>
  <c r="P564" i="7"/>
  <c r="M563" i="7"/>
  <c r="P563" i="7"/>
  <c r="M562" i="7"/>
  <c r="P562" i="7"/>
  <c r="M561" i="7"/>
  <c r="P561" i="7"/>
  <c r="M560" i="7"/>
  <c r="P560" i="7"/>
  <c r="M559" i="7"/>
  <c r="P559" i="7"/>
  <c r="M558" i="7"/>
  <c r="P558" i="7"/>
  <c r="M557" i="7"/>
  <c r="P557" i="7"/>
  <c r="M556" i="7"/>
  <c r="P556" i="7"/>
  <c r="M555" i="7"/>
  <c r="P555" i="7"/>
  <c r="M554" i="7"/>
  <c r="P554" i="7"/>
  <c r="M553" i="7"/>
  <c r="P553" i="7"/>
  <c r="M552" i="7"/>
  <c r="P552" i="7"/>
  <c r="M551" i="7"/>
  <c r="P551" i="7"/>
  <c r="M550" i="7"/>
  <c r="P550" i="7"/>
  <c r="M549" i="7"/>
  <c r="P549" i="7"/>
  <c r="M548" i="7"/>
  <c r="P548" i="7"/>
  <c r="M547" i="7"/>
  <c r="P547" i="7"/>
  <c r="M546" i="7"/>
  <c r="P546" i="7"/>
  <c r="M545" i="7"/>
  <c r="P545" i="7"/>
  <c r="M544" i="7"/>
  <c r="P544" i="7"/>
  <c r="M543" i="7"/>
  <c r="P543" i="7"/>
  <c r="M542" i="7"/>
  <c r="P542" i="7"/>
  <c r="M541" i="7"/>
  <c r="P541" i="7"/>
  <c r="M540" i="7"/>
  <c r="P540" i="7"/>
  <c r="M539" i="7"/>
  <c r="P539" i="7"/>
  <c r="M538" i="7"/>
  <c r="P538" i="7"/>
  <c r="M537" i="7"/>
  <c r="P537" i="7"/>
  <c r="M536" i="7"/>
  <c r="P536" i="7"/>
  <c r="M535" i="7"/>
  <c r="P535" i="7"/>
  <c r="M534" i="7"/>
  <c r="P534" i="7"/>
  <c r="M533" i="7"/>
  <c r="P533" i="7"/>
  <c r="M532" i="7"/>
  <c r="P532" i="7"/>
  <c r="M531" i="7"/>
  <c r="P531" i="7"/>
  <c r="M530" i="7"/>
  <c r="P530" i="7"/>
  <c r="M529" i="7"/>
  <c r="P529" i="7"/>
  <c r="M528" i="7"/>
  <c r="P528" i="7"/>
  <c r="M527" i="7"/>
  <c r="P527" i="7"/>
  <c r="M526" i="7"/>
  <c r="P526" i="7"/>
  <c r="M525" i="7"/>
  <c r="P525" i="7"/>
  <c r="M524" i="7"/>
  <c r="P524" i="7"/>
  <c r="M523" i="7"/>
  <c r="P523" i="7"/>
  <c r="M522" i="7"/>
  <c r="P522" i="7"/>
  <c r="M521" i="7"/>
  <c r="P521" i="7"/>
  <c r="M520" i="7"/>
  <c r="P520" i="7"/>
  <c r="M519" i="7"/>
  <c r="P519" i="7"/>
  <c r="M518" i="7"/>
  <c r="P518" i="7"/>
  <c r="M517" i="7"/>
  <c r="M516" i="7"/>
  <c r="P516" i="7"/>
  <c r="M515" i="7"/>
  <c r="P515" i="7"/>
  <c r="M514" i="7"/>
  <c r="P514" i="7"/>
  <c r="M513" i="7"/>
  <c r="P513" i="7"/>
  <c r="M512" i="7"/>
  <c r="P512" i="7"/>
  <c r="M511" i="7"/>
  <c r="P511" i="7"/>
  <c r="M510" i="7"/>
  <c r="P510" i="7"/>
  <c r="M509" i="7"/>
  <c r="P509" i="7"/>
  <c r="M508" i="7"/>
  <c r="P508" i="7"/>
  <c r="M507" i="7"/>
  <c r="P507" i="7"/>
  <c r="M506" i="7"/>
  <c r="P506" i="7"/>
  <c r="M505" i="7"/>
  <c r="P505" i="7"/>
  <c r="M504" i="7"/>
  <c r="P504" i="7"/>
  <c r="M503" i="7"/>
  <c r="P503" i="7"/>
  <c r="M502" i="7"/>
  <c r="P502" i="7"/>
  <c r="M501" i="7"/>
  <c r="P501" i="7"/>
  <c r="M500" i="7"/>
  <c r="P500" i="7"/>
  <c r="M499" i="7"/>
  <c r="P499" i="7"/>
  <c r="M498" i="7"/>
  <c r="P498" i="7"/>
  <c r="M497" i="7"/>
  <c r="P497" i="7"/>
  <c r="M496" i="7"/>
  <c r="P496" i="7"/>
  <c r="M495" i="7"/>
  <c r="P495" i="7"/>
  <c r="M494" i="7"/>
  <c r="P494" i="7"/>
  <c r="M493" i="7"/>
  <c r="P493" i="7"/>
  <c r="M492" i="7"/>
  <c r="P492" i="7"/>
  <c r="M491" i="7"/>
  <c r="P491" i="7"/>
  <c r="M490" i="7"/>
  <c r="P490" i="7"/>
  <c r="M489" i="7"/>
  <c r="M488" i="7"/>
  <c r="P488" i="7"/>
  <c r="M487" i="7"/>
  <c r="P487" i="7"/>
  <c r="M486" i="7"/>
  <c r="P486" i="7"/>
  <c r="M485" i="7"/>
  <c r="P485" i="7"/>
  <c r="M484" i="7"/>
  <c r="P484" i="7"/>
  <c r="M483" i="7"/>
  <c r="P483" i="7"/>
  <c r="M482" i="7"/>
  <c r="M481" i="7"/>
  <c r="P481" i="7"/>
  <c r="M480" i="7"/>
  <c r="P480" i="7"/>
  <c r="M479" i="7"/>
  <c r="P479" i="7"/>
  <c r="M478" i="7"/>
  <c r="P478" i="7"/>
  <c r="M477" i="7"/>
  <c r="P477" i="7"/>
  <c r="M476" i="7"/>
  <c r="P476" i="7"/>
  <c r="M475" i="7"/>
  <c r="P475" i="7"/>
  <c r="M474" i="7"/>
  <c r="P474" i="7"/>
  <c r="M473" i="7"/>
  <c r="P473" i="7"/>
  <c r="M472" i="7"/>
  <c r="P472" i="7"/>
  <c r="M471" i="7"/>
  <c r="P471" i="7"/>
  <c r="M470" i="7"/>
  <c r="P470" i="7"/>
  <c r="M469" i="7"/>
  <c r="P469" i="7"/>
  <c r="M468" i="7"/>
  <c r="P468" i="7"/>
  <c r="M467" i="7"/>
  <c r="P467" i="7"/>
  <c r="M466" i="7"/>
  <c r="P466" i="7"/>
  <c r="M465" i="7"/>
  <c r="P465" i="7"/>
  <c r="M464" i="7"/>
  <c r="P464" i="7"/>
  <c r="M463" i="7"/>
  <c r="P463" i="7"/>
  <c r="M462" i="7"/>
  <c r="P462" i="7"/>
  <c r="M461" i="7"/>
  <c r="P461" i="7"/>
  <c r="M460" i="7"/>
  <c r="P460" i="7"/>
  <c r="M459" i="7"/>
  <c r="P459" i="7"/>
  <c r="M458" i="7"/>
  <c r="P458" i="7"/>
  <c r="M457" i="7"/>
  <c r="P457" i="7"/>
  <c r="M456" i="7"/>
  <c r="P456" i="7"/>
  <c r="M455" i="7"/>
  <c r="P455" i="7"/>
  <c r="M454" i="7"/>
  <c r="P454" i="7"/>
  <c r="M453" i="7"/>
  <c r="P453" i="7"/>
  <c r="M452" i="7"/>
  <c r="P452" i="7"/>
  <c r="M451" i="7"/>
  <c r="P451" i="7"/>
  <c r="M450" i="7"/>
  <c r="P450" i="7"/>
  <c r="M449" i="7"/>
  <c r="P449" i="7"/>
  <c r="M448" i="7"/>
  <c r="P448" i="7"/>
  <c r="M447" i="7"/>
  <c r="P447" i="7"/>
  <c r="M446" i="7"/>
  <c r="P446" i="7"/>
  <c r="M445" i="7"/>
  <c r="P445" i="7"/>
  <c r="M444" i="7"/>
  <c r="P444" i="7"/>
  <c r="M443" i="7"/>
  <c r="P443" i="7"/>
  <c r="M442" i="7"/>
  <c r="P442" i="7"/>
  <c r="M441" i="7"/>
  <c r="P441" i="7"/>
  <c r="M440" i="7"/>
  <c r="P440" i="7"/>
  <c r="M439" i="7"/>
  <c r="P439" i="7"/>
  <c r="M438" i="7"/>
  <c r="P438" i="7"/>
  <c r="M437" i="7"/>
  <c r="P437" i="7"/>
  <c r="M436" i="7"/>
  <c r="P436" i="7"/>
  <c r="M435" i="7"/>
  <c r="P435" i="7"/>
  <c r="M434" i="7"/>
  <c r="P434" i="7"/>
  <c r="M433" i="7"/>
  <c r="P433" i="7"/>
  <c r="M432" i="7"/>
  <c r="P432" i="7"/>
  <c r="M431" i="7"/>
  <c r="P431" i="7"/>
  <c r="M430" i="7"/>
  <c r="P430" i="7"/>
  <c r="M429" i="7"/>
  <c r="P429" i="7"/>
  <c r="M428" i="7"/>
  <c r="P428" i="7"/>
  <c r="M427" i="7"/>
  <c r="P427" i="7"/>
  <c r="M426" i="7"/>
  <c r="P426" i="7"/>
  <c r="M425" i="7"/>
  <c r="P425" i="7"/>
  <c r="M424" i="7"/>
  <c r="P424" i="7"/>
  <c r="M423" i="7"/>
  <c r="P423" i="7"/>
  <c r="M422" i="7"/>
  <c r="P422" i="7"/>
  <c r="M421" i="7"/>
  <c r="P421" i="7"/>
  <c r="M420" i="7"/>
  <c r="P420" i="7"/>
  <c r="M419" i="7"/>
  <c r="P419" i="7"/>
  <c r="M418" i="7"/>
  <c r="P418" i="7"/>
  <c r="M417" i="7"/>
  <c r="P417" i="7"/>
  <c r="M416" i="7"/>
  <c r="P416" i="7"/>
  <c r="M415" i="7"/>
  <c r="P415" i="7"/>
  <c r="M414" i="7"/>
  <c r="P414" i="7"/>
  <c r="M413" i="7"/>
  <c r="P413" i="7"/>
  <c r="M412" i="7"/>
  <c r="P412" i="7"/>
  <c r="M411" i="7"/>
  <c r="P411" i="7"/>
  <c r="M410" i="7"/>
  <c r="P410" i="7"/>
  <c r="M409" i="7"/>
  <c r="P409" i="7"/>
  <c r="M408" i="7"/>
  <c r="P408" i="7"/>
  <c r="M407" i="7"/>
  <c r="P407" i="7"/>
  <c r="M406" i="7"/>
  <c r="P406" i="7"/>
  <c r="M405" i="7"/>
  <c r="P405" i="7"/>
  <c r="M404" i="7"/>
  <c r="P404" i="7"/>
  <c r="M403" i="7"/>
  <c r="P403" i="7"/>
  <c r="M402" i="7"/>
  <c r="P402" i="7"/>
  <c r="M401" i="7"/>
  <c r="P401" i="7"/>
  <c r="M400" i="7"/>
  <c r="P400" i="7"/>
  <c r="M399" i="7"/>
  <c r="P399" i="7"/>
  <c r="M398" i="7"/>
  <c r="P398" i="7"/>
  <c r="M397" i="7"/>
  <c r="P397" i="7"/>
  <c r="M396" i="7"/>
  <c r="P396" i="7"/>
  <c r="M395" i="7"/>
  <c r="P395" i="7"/>
  <c r="M394" i="7"/>
  <c r="P394" i="7"/>
  <c r="M393" i="7"/>
  <c r="P393" i="7"/>
  <c r="M392" i="7"/>
  <c r="P392" i="7"/>
  <c r="M391" i="7"/>
  <c r="P391" i="7"/>
  <c r="M390" i="7"/>
  <c r="P390" i="7"/>
  <c r="M389" i="7"/>
  <c r="P389" i="7"/>
  <c r="M388" i="7"/>
  <c r="P388" i="7"/>
  <c r="M387" i="7"/>
  <c r="P387" i="7"/>
  <c r="M386" i="7"/>
  <c r="P386" i="7"/>
  <c r="M385" i="7"/>
  <c r="P385" i="7"/>
  <c r="M384" i="7"/>
  <c r="P384" i="7"/>
  <c r="M383" i="7"/>
  <c r="P383" i="7"/>
  <c r="M382" i="7"/>
  <c r="P382" i="7"/>
  <c r="M381" i="7"/>
  <c r="P381" i="7"/>
  <c r="M380" i="7"/>
  <c r="P380" i="7"/>
  <c r="M379" i="7"/>
  <c r="P379" i="7"/>
  <c r="M378" i="7"/>
  <c r="P378" i="7"/>
  <c r="M377" i="7"/>
  <c r="P377" i="7"/>
  <c r="M376" i="7"/>
  <c r="P376" i="7"/>
  <c r="M375" i="7"/>
  <c r="P375" i="7"/>
  <c r="M374" i="7"/>
  <c r="P374" i="7"/>
  <c r="M373" i="7"/>
  <c r="P373" i="7"/>
  <c r="M372" i="7"/>
  <c r="P372" i="7"/>
  <c r="M371" i="7"/>
  <c r="P371" i="7"/>
  <c r="M370" i="7"/>
  <c r="P370" i="7"/>
  <c r="M369" i="7"/>
  <c r="P369" i="7"/>
  <c r="M368" i="7"/>
  <c r="P368" i="7"/>
  <c r="M367" i="7"/>
  <c r="P367" i="7"/>
  <c r="M366" i="7"/>
  <c r="P366" i="7"/>
  <c r="M365" i="7"/>
  <c r="P365" i="7"/>
  <c r="M364" i="7"/>
  <c r="P364" i="7"/>
  <c r="M363" i="7"/>
  <c r="P363" i="7"/>
  <c r="M362" i="7"/>
  <c r="P362" i="7"/>
  <c r="M361" i="7"/>
  <c r="P361" i="7"/>
  <c r="M360" i="7"/>
  <c r="P360" i="7"/>
  <c r="M359" i="7"/>
  <c r="P359" i="7"/>
  <c r="M358" i="7"/>
  <c r="P358" i="7"/>
  <c r="M357" i="7"/>
  <c r="P357" i="7"/>
  <c r="M356" i="7"/>
  <c r="P356" i="7"/>
  <c r="M355" i="7"/>
  <c r="P355" i="7"/>
  <c r="M354" i="7"/>
  <c r="P354" i="7"/>
  <c r="M353" i="7"/>
  <c r="P353" i="7"/>
  <c r="M352" i="7"/>
  <c r="P352" i="7"/>
  <c r="M351" i="7"/>
  <c r="P351" i="7"/>
  <c r="M350" i="7"/>
  <c r="P350" i="7"/>
  <c r="M349" i="7"/>
  <c r="P349" i="7"/>
  <c r="M348" i="7"/>
  <c r="P348" i="7"/>
  <c r="M347" i="7"/>
  <c r="P347" i="7"/>
  <c r="M346" i="7"/>
  <c r="P346" i="7"/>
  <c r="M345" i="7"/>
  <c r="P345" i="7"/>
  <c r="M344" i="7"/>
  <c r="P344" i="7"/>
  <c r="M343" i="7"/>
  <c r="P343" i="7"/>
  <c r="M342" i="7"/>
  <c r="P342" i="7"/>
  <c r="M341" i="7"/>
  <c r="P341" i="7"/>
  <c r="M340" i="7"/>
  <c r="P340" i="7"/>
  <c r="M339" i="7"/>
  <c r="P339" i="7"/>
  <c r="M338" i="7"/>
  <c r="P338" i="7"/>
  <c r="M337" i="7"/>
  <c r="P337" i="7"/>
  <c r="M336" i="7"/>
  <c r="P336" i="7"/>
  <c r="M335" i="7"/>
  <c r="P335" i="7"/>
  <c r="M334" i="7"/>
  <c r="P334" i="7"/>
  <c r="M333" i="7"/>
  <c r="P333" i="7"/>
  <c r="M332" i="7"/>
  <c r="P332" i="7"/>
  <c r="M331" i="7"/>
  <c r="P331" i="7"/>
  <c r="M330" i="7"/>
  <c r="P330" i="7"/>
  <c r="M329" i="7"/>
  <c r="P329" i="7"/>
  <c r="D10" i="7"/>
  <c r="G11" i="7"/>
  <c r="K11" i="7"/>
  <c r="D12" i="7"/>
  <c r="G13" i="7"/>
  <c r="Q1076" i="7"/>
  <c r="Q1075" i="7"/>
  <c r="Q1074" i="7"/>
  <c r="Q1073" i="7"/>
  <c r="Q1072" i="7"/>
  <c r="Q1071" i="7"/>
  <c r="Q1070" i="7"/>
  <c r="Q1069" i="7"/>
  <c r="Q1068" i="7"/>
  <c r="Q1067" i="7"/>
  <c r="Q1066" i="7"/>
  <c r="Q1065" i="7"/>
  <c r="Q1064" i="7"/>
  <c r="Q1063" i="7"/>
  <c r="Q1062" i="7"/>
  <c r="Q1061" i="7"/>
  <c r="Q1060" i="7"/>
  <c r="Q1059" i="7"/>
  <c r="Q1058" i="7"/>
  <c r="Q1057" i="7"/>
  <c r="Q1056" i="7"/>
  <c r="Q1055" i="7"/>
  <c r="Q1054" i="7"/>
  <c r="Q1053" i="7"/>
  <c r="Q1052" i="7"/>
  <c r="Q1051" i="7"/>
  <c r="Q1050" i="7"/>
  <c r="Q1049" i="7"/>
  <c r="Q1048" i="7"/>
  <c r="Q1047" i="7"/>
  <c r="Q1046" i="7"/>
  <c r="Q1045" i="7"/>
  <c r="Q1044" i="7"/>
  <c r="Q1043" i="7"/>
  <c r="Q1042" i="7"/>
  <c r="Q1041" i="7"/>
  <c r="Q1040" i="7"/>
  <c r="Q1039" i="7"/>
  <c r="Q1038" i="7"/>
  <c r="Q1037" i="7"/>
  <c r="Q1036" i="7"/>
  <c r="Q1035" i="7"/>
  <c r="Q1034" i="7"/>
  <c r="Q1033" i="7"/>
  <c r="Q1032" i="7"/>
  <c r="Q1031" i="7"/>
  <c r="Q1030" i="7"/>
  <c r="Q1029" i="7"/>
  <c r="Q1028" i="7"/>
  <c r="Q1027" i="7"/>
  <c r="Q1026" i="7"/>
  <c r="Q1025" i="7"/>
  <c r="Q1024" i="7"/>
  <c r="Q1023" i="7"/>
  <c r="Q1022" i="7"/>
  <c r="Q1021" i="7"/>
  <c r="Q1020" i="7"/>
  <c r="Q1019" i="7"/>
  <c r="Q1018" i="7"/>
  <c r="Q1017" i="7"/>
  <c r="Q1016" i="7"/>
  <c r="Q1015" i="7"/>
  <c r="Q1014" i="7"/>
  <c r="Q1013" i="7"/>
  <c r="Q1012" i="7"/>
  <c r="Q1011" i="7"/>
  <c r="Q1010" i="7"/>
  <c r="Q1009" i="7"/>
  <c r="Q1008" i="7"/>
  <c r="Q1007" i="7"/>
  <c r="Q1006" i="7"/>
  <c r="Q1005" i="7"/>
  <c r="Q1004" i="7"/>
  <c r="Q1003" i="7"/>
  <c r="Q1002" i="7"/>
  <c r="Q1001" i="7"/>
  <c r="Q1000" i="7"/>
  <c r="Q999" i="7"/>
  <c r="Q998" i="7"/>
  <c r="Q997" i="7"/>
  <c r="Q996" i="7"/>
  <c r="Q995" i="7"/>
  <c r="Q994" i="7"/>
  <c r="Q993" i="7"/>
  <c r="Q992" i="7"/>
  <c r="Q991" i="7"/>
  <c r="Q990" i="7"/>
  <c r="Q989" i="7"/>
  <c r="Q988" i="7"/>
  <c r="Q987" i="7"/>
  <c r="Q986" i="7"/>
  <c r="Q985" i="7"/>
  <c r="Q984" i="7"/>
  <c r="Q983" i="7"/>
  <c r="Q982" i="7"/>
  <c r="Q981" i="7"/>
  <c r="Q980" i="7"/>
  <c r="Q979" i="7"/>
  <c r="Q978" i="7"/>
  <c r="Q977" i="7"/>
  <c r="Q976" i="7"/>
  <c r="Q975" i="7"/>
  <c r="Q974" i="7"/>
  <c r="Q973" i="7"/>
  <c r="Q972" i="7"/>
  <c r="Q971" i="7"/>
  <c r="Q970" i="7"/>
  <c r="Q969" i="7"/>
  <c r="Q968" i="7"/>
  <c r="Q967" i="7"/>
  <c r="Q966" i="7"/>
  <c r="Q965" i="7"/>
  <c r="Q964" i="7"/>
  <c r="Q963" i="7"/>
  <c r="Q962" i="7"/>
  <c r="Q961" i="7"/>
  <c r="Q960" i="7"/>
  <c r="Q959" i="7"/>
  <c r="Q958" i="7"/>
  <c r="Q957" i="7"/>
  <c r="Q956" i="7"/>
  <c r="Q955" i="7"/>
  <c r="Q954" i="7"/>
  <c r="Q953" i="7"/>
  <c r="Q952" i="7"/>
  <c r="Q951" i="7"/>
  <c r="Q950" i="7"/>
  <c r="Q949" i="7"/>
  <c r="Q948" i="7"/>
  <c r="Q947" i="7"/>
  <c r="Q946" i="7"/>
  <c r="Q945" i="7"/>
  <c r="Q944" i="7"/>
  <c r="Q943" i="7"/>
  <c r="Q942" i="7"/>
  <c r="Q941" i="7"/>
  <c r="Q940" i="7"/>
  <c r="Q939" i="7"/>
  <c r="Q938" i="7"/>
  <c r="Q937" i="7"/>
  <c r="Q936" i="7"/>
  <c r="Q935" i="7"/>
  <c r="Q934" i="7"/>
  <c r="Q933" i="7"/>
  <c r="Q932" i="7"/>
  <c r="Q931" i="7"/>
  <c r="Q930" i="7"/>
  <c r="Q929" i="7"/>
  <c r="Q928" i="7"/>
  <c r="Q927" i="7"/>
  <c r="Q926" i="7"/>
  <c r="Q925" i="7"/>
  <c r="Q924" i="7"/>
  <c r="Q923" i="7"/>
  <c r="Q922" i="7"/>
  <c r="Q921" i="7"/>
  <c r="Q920" i="7"/>
  <c r="Q919" i="7"/>
  <c r="Q918" i="7"/>
  <c r="Q917" i="7"/>
  <c r="Q916" i="7"/>
  <c r="Q915" i="7"/>
  <c r="Q914" i="7"/>
  <c r="Q913" i="7"/>
  <c r="Q912" i="7"/>
  <c r="Q911" i="7"/>
  <c r="Q910" i="7"/>
  <c r="Q909" i="7"/>
  <c r="Q908" i="7"/>
  <c r="Q907" i="7"/>
  <c r="Q906" i="7"/>
  <c r="Q905" i="7"/>
  <c r="Q904" i="7"/>
  <c r="Q903" i="7"/>
  <c r="Q902" i="7"/>
  <c r="Q901" i="7"/>
  <c r="Q900" i="7"/>
  <c r="Q899" i="7"/>
  <c r="Q898" i="7"/>
  <c r="Q897" i="7"/>
  <c r="Q896" i="7"/>
  <c r="Q895" i="7"/>
  <c r="Q894" i="7"/>
  <c r="Q893" i="7"/>
  <c r="Q892" i="7"/>
  <c r="Q891" i="7"/>
  <c r="Q890" i="7"/>
  <c r="Q889" i="7"/>
  <c r="Q888" i="7"/>
  <c r="Q887" i="7"/>
  <c r="Q886" i="7"/>
  <c r="Q885" i="7"/>
  <c r="Q884" i="7"/>
  <c r="Q883" i="7"/>
  <c r="Q882" i="7"/>
  <c r="Q881" i="7"/>
  <c r="Q880" i="7"/>
  <c r="Q879" i="7"/>
  <c r="Q878" i="7"/>
  <c r="Q877" i="7"/>
  <c r="Q876" i="7"/>
  <c r="Q875" i="7"/>
  <c r="Q874" i="7"/>
  <c r="Q873" i="7"/>
  <c r="Q872" i="7"/>
  <c r="Q871" i="7"/>
  <c r="Q870" i="7"/>
  <c r="Q869" i="7"/>
  <c r="Q868" i="7"/>
  <c r="Q867" i="7"/>
  <c r="Q866" i="7"/>
  <c r="Q865" i="7"/>
  <c r="Q864" i="7"/>
  <c r="Q863" i="7"/>
  <c r="Q862" i="7"/>
  <c r="Q861" i="7"/>
  <c r="Q860" i="7"/>
  <c r="Q859" i="7"/>
  <c r="Q858" i="7"/>
  <c r="Q857" i="7"/>
  <c r="Q856" i="7"/>
  <c r="Q855" i="7"/>
  <c r="Q854" i="7"/>
  <c r="Q853" i="7"/>
  <c r="Q852" i="7"/>
  <c r="Q851" i="7"/>
  <c r="Q850" i="7"/>
  <c r="Q849" i="7"/>
  <c r="Q848" i="7"/>
  <c r="Q847" i="7"/>
  <c r="Q846" i="7"/>
  <c r="Q845" i="7"/>
  <c r="Q844" i="7"/>
  <c r="Q843" i="7"/>
  <c r="Q842" i="7"/>
  <c r="Q841" i="7"/>
  <c r="Q840" i="7"/>
  <c r="Q839" i="7"/>
  <c r="Q838" i="7"/>
  <c r="Q837" i="7"/>
  <c r="Q836" i="7"/>
  <c r="Q835" i="7"/>
  <c r="Q834" i="7"/>
  <c r="Q833" i="7"/>
  <c r="Q832" i="7"/>
  <c r="Q831" i="7"/>
  <c r="Q830" i="7"/>
  <c r="Q829" i="7"/>
  <c r="Q828" i="7"/>
  <c r="Q827" i="7"/>
  <c r="Q826" i="7"/>
  <c r="Q825" i="7"/>
  <c r="Q824" i="7"/>
  <c r="Q823" i="7"/>
  <c r="Q822" i="7"/>
  <c r="Q821" i="7"/>
  <c r="Q820" i="7"/>
  <c r="Q819" i="7"/>
  <c r="Q818" i="7"/>
  <c r="Q817" i="7"/>
  <c r="Q816" i="7"/>
  <c r="Q815" i="7"/>
  <c r="Q814" i="7"/>
  <c r="Q813" i="7"/>
  <c r="Q812" i="7"/>
  <c r="Q811" i="7"/>
  <c r="Q810" i="7"/>
  <c r="Q809" i="7"/>
  <c r="Q808" i="7"/>
  <c r="Q807" i="7"/>
  <c r="Q806" i="7"/>
  <c r="Q805" i="7"/>
  <c r="Q804" i="7"/>
  <c r="Q803" i="7"/>
  <c r="Q802" i="7"/>
  <c r="Q801" i="7"/>
  <c r="Q800" i="7"/>
  <c r="Q799" i="7"/>
  <c r="Q798" i="7"/>
  <c r="Q797" i="7"/>
  <c r="Q796" i="7"/>
  <c r="Q795" i="7"/>
  <c r="Q794" i="7"/>
  <c r="Q793" i="7"/>
  <c r="Q792" i="7"/>
  <c r="Q791" i="7"/>
  <c r="Q790" i="7"/>
  <c r="Q789" i="7"/>
  <c r="Q788" i="7"/>
  <c r="Q787" i="7"/>
  <c r="Q786" i="7"/>
  <c r="Q785" i="7"/>
  <c r="Q784" i="7"/>
  <c r="Q783" i="7"/>
  <c r="Q782" i="7"/>
  <c r="Q781" i="7"/>
  <c r="Q780" i="7"/>
  <c r="Q779" i="7"/>
  <c r="Q778" i="7"/>
  <c r="Q777" i="7"/>
  <c r="Q776" i="7"/>
  <c r="Q775" i="7"/>
  <c r="Q774" i="7"/>
  <c r="Q773" i="7"/>
  <c r="Q772" i="7"/>
  <c r="Q771" i="7"/>
  <c r="Q770" i="7"/>
  <c r="Q769" i="7"/>
  <c r="Q768" i="7"/>
  <c r="Q767" i="7"/>
  <c r="Q766" i="7"/>
  <c r="Q765" i="7"/>
  <c r="Q764" i="7"/>
  <c r="Q763" i="7"/>
  <c r="Q762" i="7"/>
  <c r="Q761" i="7"/>
  <c r="Q760" i="7"/>
  <c r="Q759" i="7"/>
  <c r="Q758" i="7"/>
  <c r="Q757" i="7"/>
  <c r="Q756" i="7"/>
  <c r="Q755" i="7"/>
  <c r="Q754" i="7"/>
  <c r="Q753" i="7"/>
  <c r="Q752" i="7"/>
  <c r="Q751" i="7"/>
  <c r="Q750" i="7"/>
  <c r="Q749" i="7"/>
  <c r="Q748" i="7"/>
  <c r="Q747" i="7"/>
  <c r="Q746" i="7"/>
  <c r="Q745" i="7"/>
  <c r="Q744" i="7"/>
  <c r="Q743" i="7"/>
  <c r="Q742" i="7"/>
  <c r="Q741" i="7"/>
  <c r="Q740" i="7"/>
  <c r="Q739" i="7"/>
  <c r="Q738" i="7"/>
  <c r="Q737" i="7"/>
  <c r="Q736" i="7"/>
  <c r="Q735" i="7"/>
  <c r="Q734" i="7"/>
  <c r="Q733" i="7"/>
  <c r="Q732" i="7"/>
  <c r="Q731" i="7"/>
  <c r="Q730" i="7"/>
  <c r="Q729" i="7"/>
  <c r="Q728" i="7"/>
  <c r="Q727" i="7"/>
  <c r="Q726" i="7"/>
  <c r="Q725" i="7"/>
  <c r="Q724" i="7"/>
  <c r="Q723" i="7"/>
  <c r="Q722" i="7"/>
  <c r="Q721" i="7"/>
  <c r="Q720" i="7"/>
  <c r="Q719" i="7"/>
  <c r="Q718" i="7"/>
  <c r="Q717" i="7"/>
  <c r="Q716" i="7"/>
  <c r="Q715" i="7"/>
  <c r="Q714" i="7"/>
  <c r="Q713" i="7"/>
  <c r="Q712" i="7"/>
  <c r="Q711" i="7"/>
  <c r="Q710" i="7"/>
  <c r="Q709" i="7"/>
  <c r="Q708" i="7"/>
  <c r="Q707" i="7"/>
  <c r="Q706" i="7"/>
  <c r="Q705" i="7"/>
  <c r="Q704" i="7"/>
  <c r="Q703" i="7"/>
  <c r="Q702" i="7"/>
  <c r="Q701" i="7"/>
  <c r="Q700" i="7"/>
  <c r="Q699" i="7"/>
  <c r="Q698" i="7"/>
  <c r="Q697" i="7"/>
  <c r="Q696" i="7"/>
  <c r="Q695" i="7"/>
  <c r="Q694" i="7"/>
  <c r="Q693" i="7"/>
  <c r="Q692" i="7"/>
  <c r="Q691" i="7"/>
  <c r="Q690" i="7"/>
  <c r="Q689" i="7"/>
  <c r="Q688" i="7"/>
  <c r="Q687" i="7"/>
  <c r="Q686" i="7"/>
  <c r="Q685" i="7"/>
  <c r="Q684" i="7"/>
  <c r="Q683" i="7"/>
  <c r="Q682" i="7"/>
  <c r="Q681" i="7"/>
  <c r="Q680" i="7"/>
  <c r="Q679" i="7"/>
  <c r="Q678" i="7"/>
  <c r="Q677" i="7"/>
  <c r="Q676" i="7"/>
  <c r="Q675" i="7"/>
  <c r="Q674" i="7"/>
  <c r="Q673" i="7"/>
  <c r="Q672" i="7"/>
  <c r="Q671" i="7"/>
  <c r="Q670" i="7"/>
  <c r="Q669" i="7"/>
  <c r="Q668" i="7"/>
  <c r="Q667" i="7"/>
  <c r="Q666" i="7"/>
  <c r="Q665" i="7"/>
  <c r="Q664" i="7"/>
  <c r="Q663" i="7"/>
  <c r="Q662" i="7"/>
  <c r="Q661" i="7"/>
  <c r="Q660" i="7"/>
  <c r="Q659" i="7"/>
  <c r="Q658" i="7"/>
  <c r="Q657" i="7"/>
  <c r="Q656" i="7"/>
  <c r="Q655" i="7"/>
  <c r="Q654" i="7"/>
  <c r="Q653" i="7"/>
  <c r="Q652" i="7"/>
  <c r="Q651" i="7"/>
  <c r="Q650" i="7"/>
  <c r="Q649" i="7"/>
  <c r="Q648" i="7"/>
  <c r="Q647" i="7"/>
  <c r="Q646" i="7"/>
  <c r="Q645" i="7"/>
  <c r="Q644" i="7"/>
  <c r="Q643" i="7"/>
  <c r="Q642" i="7"/>
  <c r="Q641" i="7"/>
  <c r="Q640" i="7"/>
  <c r="Q639" i="7"/>
  <c r="Q638" i="7"/>
  <c r="Q637" i="7"/>
  <c r="Q636" i="7"/>
  <c r="Q635" i="7"/>
  <c r="Q634" i="7"/>
  <c r="Q633" i="7"/>
  <c r="Q632" i="7"/>
  <c r="Q631" i="7"/>
  <c r="Q630" i="7"/>
  <c r="Q629" i="7"/>
  <c r="Q628" i="7"/>
  <c r="Q627" i="7"/>
  <c r="Q626" i="7"/>
  <c r="Q625" i="7"/>
  <c r="Q624" i="7"/>
  <c r="Q623" i="7"/>
  <c r="Q622" i="7"/>
  <c r="Q621" i="7"/>
  <c r="Q620" i="7"/>
  <c r="Q619" i="7"/>
  <c r="Q618" i="7"/>
  <c r="Q617" i="7"/>
  <c r="Q616" i="7"/>
  <c r="Q615" i="7"/>
  <c r="Q614" i="7"/>
  <c r="Q613" i="7"/>
  <c r="Q612" i="7"/>
  <c r="Q611" i="7"/>
  <c r="Q610" i="7"/>
  <c r="Q609" i="7"/>
  <c r="Q608" i="7"/>
  <c r="Q607" i="7"/>
  <c r="Q606" i="7"/>
  <c r="Q605" i="7"/>
  <c r="Q604" i="7"/>
  <c r="Q603" i="7"/>
  <c r="Q602" i="7"/>
  <c r="Q601" i="7"/>
  <c r="Q600" i="7"/>
  <c r="Q599" i="7"/>
  <c r="Q598" i="7"/>
  <c r="Q597" i="7"/>
  <c r="Q596" i="7"/>
  <c r="Q595" i="7"/>
  <c r="Q594" i="7"/>
  <c r="Q593" i="7"/>
  <c r="Q592" i="7"/>
  <c r="Q591" i="7"/>
  <c r="Q590" i="7"/>
  <c r="Q589" i="7"/>
  <c r="Q588" i="7"/>
  <c r="Q587" i="7"/>
  <c r="Q586" i="7"/>
  <c r="Q585" i="7"/>
  <c r="Q584" i="7"/>
  <c r="Q583" i="7"/>
  <c r="Q582" i="7"/>
  <c r="Q581" i="7"/>
  <c r="Q580" i="7"/>
  <c r="Q579" i="7"/>
  <c r="Q578" i="7"/>
  <c r="Q577" i="7"/>
  <c r="Q576" i="7"/>
  <c r="Q575" i="7"/>
  <c r="Q574" i="7"/>
  <c r="Q573" i="7"/>
  <c r="Q572" i="7"/>
  <c r="Q571" i="7"/>
  <c r="Q570" i="7"/>
  <c r="Q569" i="7"/>
  <c r="Q568" i="7"/>
  <c r="Q567" i="7"/>
  <c r="Q566" i="7"/>
  <c r="Q565" i="7"/>
  <c r="Q564" i="7"/>
  <c r="Q563" i="7"/>
  <c r="Q562" i="7"/>
  <c r="Q561" i="7"/>
  <c r="Q560" i="7"/>
  <c r="Q559" i="7"/>
  <c r="Q558" i="7"/>
  <c r="Q557" i="7"/>
  <c r="Q556" i="7"/>
  <c r="Q555" i="7"/>
  <c r="Q554" i="7"/>
  <c r="Q553" i="7"/>
  <c r="Q552" i="7"/>
  <c r="Q551" i="7"/>
  <c r="Q550" i="7"/>
  <c r="Q549" i="7"/>
  <c r="Q548" i="7"/>
  <c r="Q547" i="7"/>
  <c r="Q546" i="7"/>
  <c r="Q545" i="7"/>
  <c r="Q544" i="7"/>
  <c r="Q543" i="7"/>
  <c r="Q542" i="7"/>
  <c r="Q541" i="7"/>
  <c r="Q540" i="7"/>
  <c r="Q539" i="7"/>
  <c r="Q538" i="7"/>
  <c r="Q537" i="7"/>
  <c r="Q536" i="7"/>
  <c r="Q535" i="7"/>
  <c r="Q534" i="7"/>
  <c r="Q533" i="7"/>
  <c r="Q532" i="7"/>
  <c r="Q531" i="7"/>
  <c r="Q530" i="7"/>
  <c r="Q529" i="7"/>
  <c r="Q528" i="7"/>
  <c r="Q527" i="7"/>
  <c r="Q526" i="7"/>
  <c r="Q525" i="7"/>
  <c r="Q524" i="7"/>
  <c r="Q523" i="7"/>
  <c r="Q522" i="7"/>
  <c r="Q521" i="7"/>
  <c r="Q520" i="7"/>
  <c r="Q519" i="7"/>
  <c r="Q518" i="7"/>
  <c r="Q517" i="7"/>
  <c r="Q516" i="7"/>
  <c r="Q515" i="7"/>
  <c r="Q514" i="7"/>
  <c r="Q513" i="7"/>
  <c r="Q512" i="7"/>
  <c r="Q511" i="7"/>
  <c r="Q510" i="7"/>
  <c r="Q509" i="7"/>
  <c r="Q508" i="7"/>
  <c r="Q507" i="7"/>
  <c r="Q506" i="7"/>
  <c r="Q505" i="7"/>
  <c r="Q504" i="7"/>
  <c r="Q503" i="7"/>
  <c r="Q502" i="7"/>
  <c r="Q501" i="7"/>
  <c r="Q500" i="7"/>
  <c r="Q499" i="7"/>
  <c r="Q498" i="7"/>
  <c r="Q497" i="7"/>
  <c r="Q496" i="7"/>
  <c r="Q495" i="7"/>
  <c r="Q494" i="7"/>
  <c r="Q493" i="7"/>
  <c r="Q492" i="7"/>
  <c r="Q491" i="7"/>
  <c r="Q490" i="7"/>
  <c r="Q489" i="7"/>
  <c r="Q488" i="7"/>
  <c r="Q487" i="7"/>
  <c r="Q486" i="7"/>
  <c r="Q485" i="7"/>
  <c r="Q484" i="7"/>
  <c r="Q483" i="7"/>
  <c r="Q482" i="7"/>
  <c r="Q481" i="7"/>
  <c r="Q480" i="7"/>
  <c r="Q479" i="7"/>
  <c r="Q478" i="7"/>
  <c r="Q477" i="7"/>
  <c r="Q476" i="7"/>
  <c r="Q475" i="7"/>
  <c r="Q474" i="7"/>
  <c r="Q473" i="7"/>
  <c r="Q472" i="7"/>
  <c r="Q471" i="7"/>
  <c r="Q470" i="7"/>
  <c r="Q469" i="7"/>
  <c r="Q468" i="7"/>
  <c r="Q467" i="7"/>
  <c r="Q466" i="7"/>
  <c r="Q465" i="7"/>
  <c r="Q464" i="7"/>
  <c r="Q463" i="7"/>
  <c r="Q462" i="7"/>
  <c r="Q461" i="7"/>
  <c r="Q460" i="7"/>
  <c r="Q459" i="7"/>
  <c r="Q458" i="7"/>
  <c r="Q457" i="7"/>
  <c r="Q456" i="7"/>
  <c r="Q455" i="7"/>
  <c r="Q454" i="7"/>
  <c r="Q453" i="7"/>
  <c r="Q452" i="7"/>
  <c r="Q451" i="7"/>
  <c r="Q450" i="7"/>
  <c r="Q449" i="7"/>
  <c r="Q448" i="7"/>
  <c r="Q447" i="7"/>
  <c r="Q446" i="7"/>
  <c r="Q445" i="7"/>
  <c r="Q444" i="7"/>
  <c r="Q443" i="7"/>
  <c r="Q442" i="7"/>
  <c r="Q441" i="7"/>
  <c r="Q440" i="7"/>
  <c r="Q439" i="7"/>
  <c r="Q438" i="7"/>
  <c r="Q437" i="7"/>
  <c r="Q436" i="7"/>
  <c r="Q435" i="7"/>
  <c r="Q434" i="7"/>
  <c r="Q433" i="7"/>
  <c r="Q432" i="7"/>
  <c r="Q431" i="7"/>
  <c r="Q430" i="7"/>
  <c r="Q429" i="7"/>
  <c r="Q428" i="7"/>
  <c r="Q427" i="7"/>
  <c r="Q426" i="7"/>
  <c r="Q425" i="7"/>
  <c r="Q424" i="7"/>
  <c r="Q423" i="7"/>
  <c r="Q422" i="7"/>
  <c r="Q421" i="7"/>
  <c r="Q420" i="7"/>
  <c r="Q419" i="7"/>
  <c r="Q418" i="7"/>
  <c r="Q417" i="7"/>
  <c r="Q416" i="7"/>
  <c r="Q415" i="7"/>
  <c r="Q414" i="7"/>
  <c r="Q413" i="7"/>
  <c r="Q412" i="7"/>
  <c r="Q411" i="7"/>
  <c r="Q410" i="7"/>
  <c r="Q409" i="7"/>
  <c r="Q408" i="7"/>
  <c r="Q407" i="7"/>
  <c r="Q406" i="7"/>
  <c r="Q405" i="7"/>
  <c r="Q404" i="7"/>
  <c r="Q403" i="7"/>
  <c r="Q402" i="7"/>
  <c r="Q401" i="7"/>
  <c r="Q400" i="7"/>
  <c r="Q399" i="7"/>
  <c r="Q398" i="7"/>
  <c r="Q397" i="7"/>
  <c r="Q396" i="7"/>
  <c r="Q395" i="7"/>
  <c r="Q394" i="7"/>
  <c r="Q393" i="7"/>
  <c r="Q392" i="7"/>
  <c r="Q391" i="7"/>
  <c r="Q390" i="7"/>
  <c r="Q389" i="7"/>
  <c r="Q388" i="7"/>
  <c r="Q387" i="7"/>
  <c r="Q386" i="7"/>
  <c r="Q385" i="7"/>
  <c r="Q384" i="7"/>
  <c r="Q383" i="7"/>
  <c r="Q382" i="7"/>
  <c r="Q381" i="7"/>
  <c r="Q380" i="7"/>
  <c r="Q379" i="7"/>
  <c r="Q378" i="7"/>
  <c r="Q377" i="7"/>
  <c r="Q376" i="7"/>
  <c r="Q375" i="7"/>
  <c r="Q374" i="7"/>
  <c r="Q373" i="7"/>
  <c r="Q372" i="7"/>
  <c r="Q371" i="7"/>
  <c r="Q370" i="7"/>
  <c r="Q369" i="7"/>
  <c r="Q368" i="7"/>
  <c r="Q367" i="7"/>
  <c r="Q366" i="7"/>
  <c r="Q365" i="7"/>
  <c r="Q364" i="7"/>
  <c r="Q363" i="7"/>
  <c r="Q362" i="7"/>
  <c r="Q361" i="7"/>
  <c r="Q360" i="7"/>
  <c r="Q359" i="7"/>
  <c r="Q358" i="7"/>
  <c r="Q357" i="7"/>
  <c r="Q356" i="7"/>
  <c r="Q355" i="7"/>
  <c r="Q354" i="7"/>
  <c r="Q353" i="7"/>
  <c r="Q352" i="7"/>
  <c r="Q351" i="7"/>
  <c r="Q350" i="7"/>
  <c r="Q349" i="7"/>
  <c r="Q348" i="7"/>
  <c r="Q347" i="7"/>
  <c r="Q346" i="7"/>
  <c r="Q345" i="7"/>
  <c r="Q344" i="7"/>
  <c r="Q343" i="7"/>
  <c r="Q342" i="7"/>
  <c r="Q341" i="7"/>
  <c r="Q340" i="7"/>
  <c r="Q339" i="7"/>
  <c r="Q338" i="7"/>
  <c r="Q337" i="7"/>
  <c r="Q336" i="7"/>
  <c r="Q335" i="7"/>
  <c r="Q334" i="7"/>
  <c r="Q333" i="7"/>
  <c r="Q332" i="7"/>
  <c r="Q331" i="7"/>
  <c r="Q330" i="7"/>
  <c r="Q329" i="7"/>
  <c r="P517" i="7"/>
  <c r="P489" i="7"/>
  <c r="P482" i="7"/>
  <c r="P704" i="7"/>
  <c r="P703" i="7"/>
  <c r="P702" i="7"/>
  <c r="P701" i="7"/>
  <c r="P700" i="7"/>
  <c r="P699" i="7"/>
  <c r="P698" i="7"/>
  <c r="P697" i="7"/>
  <c r="P696" i="7"/>
  <c r="P695" i="7"/>
  <c r="P694" i="7"/>
  <c r="P693" i="7"/>
  <c r="P692" i="7"/>
  <c r="P691" i="7"/>
  <c r="P690" i="7"/>
  <c r="P689" i="7"/>
  <c r="P688" i="7"/>
  <c r="P687" i="7"/>
  <c r="P686" i="7"/>
  <c r="P685" i="7"/>
  <c r="P684" i="7"/>
  <c r="P683" i="7"/>
  <c r="P682" i="7"/>
  <c r="P681" i="7"/>
  <c r="P676" i="7"/>
  <c r="P649" i="7"/>
  <c r="L853" i="7"/>
  <c r="L852" i="7"/>
  <c r="L851" i="7"/>
  <c r="L850" i="7"/>
  <c r="L849" i="7"/>
  <c r="L848" i="7"/>
  <c r="L847" i="7"/>
  <c r="L846" i="7"/>
  <c r="L845" i="7"/>
  <c r="L844" i="7"/>
  <c r="L843" i="7"/>
  <c r="L842" i="7"/>
  <c r="L841" i="7"/>
  <c r="L840" i="7"/>
  <c r="L839" i="7"/>
  <c r="L838" i="7"/>
  <c r="L837" i="7"/>
  <c r="L836" i="7"/>
  <c r="L835" i="7"/>
  <c r="L834" i="7"/>
  <c r="L833" i="7"/>
  <c r="L832" i="7"/>
  <c r="L831" i="7"/>
  <c r="L830" i="7"/>
  <c r="L829" i="7"/>
  <c r="L828" i="7"/>
  <c r="L827" i="7"/>
  <c r="L826" i="7"/>
  <c r="L825" i="7"/>
  <c r="L824" i="7"/>
  <c r="L823" i="7"/>
  <c r="L822" i="7"/>
  <c r="L821" i="7"/>
  <c r="L820" i="7"/>
  <c r="L819" i="7"/>
  <c r="L818" i="7"/>
  <c r="L817" i="7"/>
  <c r="L816" i="7"/>
  <c r="L815" i="7"/>
  <c r="L814" i="7"/>
  <c r="L813" i="7"/>
  <c r="L812" i="7"/>
  <c r="L811" i="7"/>
  <c r="L810" i="7"/>
  <c r="L809" i="7"/>
  <c r="L808" i="7"/>
  <c r="L807" i="7"/>
  <c r="L806" i="7"/>
  <c r="L805" i="7"/>
  <c r="L804" i="7"/>
  <c r="L803" i="7"/>
  <c r="L802" i="7"/>
  <c r="L801" i="7"/>
  <c r="L800" i="7"/>
  <c r="L799" i="7"/>
  <c r="L798" i="7"/>
  <c r="L797" i="7"/>
  <c r="L796" i="7"/>
  <c r="L795" i="7"/>
  <c r="L794" i="7"/>
  <c r="L793" i="7"/>
  <c r="L792" i="7"/>
  <c r="L791" i="7"/>
  <c r="L790" i="7"/>
  <c r="L789" i="7"/>
  <c r="L788" i="7"/>
  <c r="L787" i="7"/>
  <c r="L786" i="7"/>
  <c r="L785" i="7"/>
  <c r="L784" i="7"/>
  <c r="L783" i="7"/>
  <c r="L782" i="7"/>
  <c r="L781" i="7"/>
  <c r="L780" i="7"/>
  <c r="L779" i="7"/>
  <c r="L778" i="7"/>
  <c r="L777" i="7"/>
  <c r="L776" i="7"/>
  <c r="L775" i="7"/>
  <c r="L774" i="7"/>
  <c r="L773" i="7"/>
  <c r="L772" i="7"/>
  <c r="L771" i="7"/>
  <c r="L770" i="7"/>
  <c r="L769" i="7"/>
  <c r="L768" i="7"/>
  <c r="L767" i="7"/>
  <c r="L766" i="7"/>
  <c r="L765" i="7"/>
  <c r="L764" i="7"/>
  <c r="L763" i="7"/>
  <c r="L762" i="7"/>
  <c r="L761" i="7"/>
  <c r="L760" i="7"/>
  <c r="L759" i="7"/>
  <c r="L758" i="7"/>
  <c r="L757" i="7"/>
  <c r="L756" i="7"/>
  <c r="L755" i="7"/>
  <c r="L754" i="7"/>
  <c r="L753" i="7"/>
  <c r="L752" i="7"/>
  <c r="L751" i="7"/>
  <c r="L750" i="7"/>
  <c r="L749" i="7"/>
  <c r="L748" i="7"/>
  <c r="L747" i="7"/>
  <c r="L746" i="7"/>
  <c r="L745" i="7"/>
  <c r="L744" i="7"/>
  <c r="L743" i="7"/>
  <c r="L742" i="7"/>
  <c r="L741" i="7"/>
  <c r="L740" i="7"/>
  <c r="L739" i="7"/>
  <c r="L738" i="7"/>
  <c r="L737" i="7"/>
  <c r="L736" i="7"/>
  <c r="L735" i="7"/>
  <c r="L734" i="7"/>
  <c r="L733" i="7"/>
  <c r="L732" i="7"/>
  <c r="L731" i="7"/>
  <c r="L730" i="7"/>
  <c r="L729" i="7"/>
  <c r="L728" i="7"/>
  <c r="L727" i="7"/>
  <c r="L726" i="7"/>
  <c r="L725" i="7"/>
  <c r="L724" i="7"/>
  <c r="L723" i="7"/>
  <c r="L722" i="7"/>
  <c r="L721" i="7"/>
  <c r="L720" i="7"/>
  <c r="L719" i="7"/>
  <c r="L718" i="7"/>
  <c r="L717" i="7"/>
  <c r="L716" i="7"/>
  <c r="L715" i="7"/>
  <c r="L714" i="7"/>
  <c r="L713" i="7"/>
  <c r="L712" i="7"/>
  <c r="L711" i="7"/>
  <c r="L710" i="7"/>
  <c r="L709" i="7"/>
  <c r="L708" i="7"/>
  <c r="L707" i="7"/>
  <c r="L706" i="7"/>
  <c r="L705" i="7"/>
  <c r="L704" i="7"/>
  <c r="L703" i="7"/>
  <c r="L702" i="7"/>
  <c r="L701" i="7"/>
  <c r="L700" i="7"/>
  <c r="L699" i="7"/>
  <c r="L698" i="7"/>
  <c r="L697" i="7"/>
  <c r="L696" i="7"/>
  <c r="L695" i="7"/>
  <c r="L694" i="7"/>
  <c r="L693" i="7"/>
  <c r="L692" i="7"/>
  <c r="L691" i="7"/>
  <c r="L690" i="7"/>
  <c r="L689" i="7"/>
  <c r="L688" i="7"/>
  <c r="L687" i="7"/>
  <c r="L686" i="7"/>
  <c r="L685" i="7"/>
  <c r="L684" i="7"/>
  <c r="L683" i="7"/>
  <c r="L682" i="7"/>
  <c r="L681" i="7"/>
  <c r="L680" i="7"/>
  <c r="L679" i="7"/>
  <c r="L678" i="7"/>
  <c r="L677" i="7"/>
  <c r="L676" i="7"/>
  <c r="L675" i="7"/>
  <c r="L674" i="7"/>
  <c r="L673" i="7"/>
  <c r="L672" i="7"/>
  <c r="L671" i="7"/>
  <c r="L670" i="7"/>
  <c r="L669" i="7"/>
  <c r="L668" i="7"/>
  <c r="L667" i="7"/>
  <c r="L666" i="7"/>
  <c r="L665" i="7"/>
  <c r="L664" i="7"/>
  <c r="L663" i="7"/>
  <c r="L662" i="7"/>
  <c r="L661" i="7"/>
  <c r="L660" i="7"/>
  <c r="L659" i="7"/>
  <c r="L658" i="7"/>
  <c r="L657" i="7"/>
  <c r="L656" i="7"/>
  <c r="L655" i="7"/>
  <c r="L654" i="7"/>
  <c r="L653" i="7"/>
  <c r="L652" i="7"/>
  <c r="L651" i="7"/>
  <c r="L650" i="7"/>
  <c r="L649" i="7"/>
  <c r="L648" i="7"/>
  <c r="L647" i="7"/>
  <c r="L646" i="7"/>
  <c r="L645" i="7"/>
  <c r="L644" i="7"/>
  <c r="L643" i="7"/>
  <c r="L642" i="7"/>
  <c r="L641" i="7"/>
  <c r="L640" i="7"/>
  <c r="L639" i="7"/>
  <c r="L638" i="7"/>
  <c r="L637" i="7"/>
  <c r="L636" i="7"/>
  <c r="L635" i="7"/>
  <c r="L634" i="7"/>
  <c r="L633" i="7"/>
  <c r="L632" i="7"/>
  <c r="L631" i="7"/>
  <c r="L630" i="7"/>
  <c r="L629" i="7"/>
  <c r="L628" i="7"/>
  <c r="L627" i="7"/>
  <c r="L626" i="7"/>
  <c r="L625" i="7"/>
  <c r="L624" i="7"/>
  <c r="L623" i="7"/>
  <c r="L622" i="7"/>
  <c r="L621" i="7"/>
  <c r="L620" i="7"/>
  <c r="L619" i="7"/>
  <c r="L618" i="7"/>
  <c r="L617" i="7"/>
  <c r="L616" i="7"/>
  <c r="L615" i="7"/>
  <c r="L614" i="7"/>
  <c r="L613" i="7"/>
  <c r="L612" i="7"/>
  <c r="L611" i="7"/>
  <c r="L610" i="7"/>
  <c r="L609" i="7"/>
  <c r="L608" i="7"/>
  <c r="L607" i="7"/>
  <c r="L606" i="7"/>
  <c r="L605" i="7"/>
  <c r="L604" i="7"/>
  <c r="L603" i="7"/>
  <c r="L602" i="7"/>
  <c r="L601" i="7"/>
  <c r="L600" i="7"/>
  <c r="L599" i="7"/>
  <c r="L598" i="7"/>
  <c r="L597" i="7"/>
  <c r="L596" i="7"/>
  <c r="L595" i="7"/>
  <c r="L594" i="7"/>
  <c r="L593" i="7"/>
  <c r="L592" i="7"/>
  <c r="L591" i="7"/>
  <c r="L590" i="7"/>
  <c r="L589" i="7"/>
  <c r="L588" i="7"/>
  <c r="L587" i="7"/>
  <c r="L586" i="7"/>
  <c r="L585" i="7"/>
  <c r="L584" i="7"/>
  <c r="L583" i="7"/>
  <c r="L582" i="7"/>
  <c r="L581" i="7"/>
  <c r="L580" i="7"/>
  <c r="L579" i="7"/>
  <c r="L578" i="7"/>
  <c r="L577" i="7"/>
  <c r="L576" i="7"/>
  <c r="L575" i="7"/>
  <c r="L574" i="7"/>
  <c r="L573" i="7"/>
  <c r="L572" i="7"/>
  <c r="L571" i="7"/>
  <c r="L570" i="7"/>
  <c r="L569" i="7"/>
  <c r="L568" i="7"/>
  <c r="L567" i="7"/>
  <c r="L566" i="7"/>
  <c r="L565" i="7"/>
  <c r="L564" i="7"/>
  <c r="L563" i="7"/>
  <c r="L562" i="7"/>
  <c r="L561" i="7"/>
  <c r="L560" i="7"/>
  <c r="L559" i="7"/>
  <c r="L558" i="7"/>
  <c r="L557" i="7"/>
  <c r="L556" i="7"/>
  <c r="L555" i="7"/>
  <c r="L554" i="7"/>
  <c r="L553" i="7"/>
  <c r="L552" i="7"/>
  <c r="L551" i="7"/>
  <c r="L550" i="7"/>
  <c r="L549" i="7"/>
  <c r="L548" i="7"/>
  <c r="L547" i="7"/>
  <c r="L546" i="7"/>
  <c r="L545" i="7"/>
  <c r="L544" i="7"/>
  <c r="L543" i="7"/>
  <c r="L542" i="7"/>
  <c r="L541" i="7"/>
  <c r="L540" i="7"/>
  <c r="L539" i="7"/>
  <c r="L538" i="7"/>
  <c r="L537" i="7"/>
  <c r="L536" i="7"/>
  <c r="L535" i="7"/>
  <c r="L534" i="7"/>
  <c r="L533" i="7"/>
  <c r="L532" i="7"/>
  <c r="L531" i="7"/>
  <c r="L530" i="7"/>
  <c r="L529" i="7"/>
  <c r="L528" i="7"/>
  <c r="L527" i="7"/>
  <c r="L526" i="7"/>
  <c r="L525" i="7"/>
  <c r="L524" i="7"/>
  <c r="L523" i="7"/>
  <c r="L522" i="7"/>
  <c r="L521" i="7"/>
  <c r="L520" i="7"/>
  <c r="L519" i="7"/>
  <c r="L518" i="7"/>
  <c r="L517" i="7"/>
  <c r="L516" i="7"/>
  <c r="L515" i="7"/>
  <c r="L514" i="7"/>
  <c r="L513" i="7"/>
  <c r="L512" i="7"/>
  <c r="L511" i="7"/>
  <c r="L510" i="7"/>
  <c r="L509" i="7"/>
  <c r="L508" i="7"/>
  <c r="L507" i="7"/>
  <c r="L506" i="7"/>
  <c r="L505" i="7"/>
  <c r="L504" i="7"/>
  <c r="L503" i="7"/>
  <c r="L502" i="7"/>
  <c r="L501" i="7"/>
  <c r="L500" i="7"/>
  <c r="L499" i="7"/>
  <c r="L498" i="7"/>
  <c r="L497" i="7"/>
  <c r="L496" i="7"/>
  <c r="L495" i="7"/>
  <c r="L494" i="7"/>
  <c r="L493" i="7"/>
  <c r="L492" i="7"/>
  <c r="L491" i="7"/>
  <c r="L490" i="7"/>
  <c r="L489" i="7"/>
  <c r="L488" i="7"/>
  <c r="L487" i="7"/>
  <c r="L486" i="7"/>
  <c r="L485" i="7"/>
  <c r="L484" i="7"/>
  <c r="L483" i="7"/>
  <c r="L482" i="7"/>
  <c r="L481" i="7"/>
  <c r="L480" i="7"/>
  <c r="L479" i="7"/>
  <c r="L478" i="7"/>
  <c r="L477" i="7"/>
  <c r="L476" i="7"/>
  <c r="L475" i="7"/>
  <c r="L474" i="7"/>
  <c r="L473" i="7"/>
  <c r="L472" i="7"/>
  <c r="L471" i="7"/>
  <c r="L470" i="7"/>
  <c r="L469" i="7"/>
  <c r="L468" i="7"/>
  <c r="L467" i="7"/>
  <c r="L466" i="7"/>
  <c r="L465" i="7"/>
  <c r="L464" i="7"/>
  <c r="L463" i="7"/>
  <c r="L462" i="7"/>
  <c r="L461" i="7"/>
  <c r="L460" i="7"/>
  <c r="L459" i="7"/>
  <c r="L458" i="7"/>
  <c r="L457" i="7"/>
  <c r="L456" i="7"/>
  <c r="L455" i="7"/>
  <c r="L454" i="7"/>
  <c r="L453" i="7"/>
  <c r="L452" i="7"/>
  <c r="L451" i="7"/>
  <c r="L450" i="7"/>
  <c r="L449" i="7"/>
  <c r="L448" i="7"/>
  <c r="L447" i="7"/>
  <c r="L446" i="7"/>
  <c r="L445" i="7"/>
  <c r="L444" i="7"/>
  <c r="L443" i="7"/>
  <c r="L442" i="7"/>
  <c r="L441" i="7"/>
  <c r="L440" i="7"/>
  <c r="L439" i="7"/>
  <c r="L438" i="7"/>
  <c r="L437" i="7"/>
  <c r="L436" i="7"/>
  <c r="L435" i="7"/>
  <c r="L434" i="7"/>
  <c r="L433" i="7"/>
  <c r="L432" i="7"/>
  <c r="L431" i="7"/>
  <c r="L430" i="7"/>
  <c r="L429" i="7"/>
  <c r="L428" i="7"/>
  <c r="L427" i="7"/>
  <c r="L426" i="7"/>
  <c r="L425" i="7"/>
  <c r="L424" i="7"/>
  <c r="L423" i="7"/>
  <c r="L422" i="7"/>
  <c r="L421" i="7"/>
  <c r="L420" i="7"/>
  <c r="L419" i="7"/>
  <c r="L418" i="7"/>
  <c r="L417" i="7"/>
  <c r="L416" i="7"/>
  <c r="L415" i="7"/>
  <c r="L414" i="7"/>
  <c r="L413" i="7"/>
  <c r="L412" i="7"/>
  <c r="L411" i="7"/>
  <c r="L410" i="7"/>
  <c r="L409" i="7"/>
  <c r="L408" i="7"/>
  <c r="L407" i="7"/>
  <c r="L406" i="7"/>
  <c r="L405" i="7"/>
  <c r="L404" i="7"/>
  <c r="L403" i="7"/>
  <c r="L402" i="7"/>
  <c r="L401" i="7"/>
  <c r="L400" i="7"/>
  <c r="L399" i="7"/>
  <c r="L398" i="7"/>
  <c r="L397" i="7"/>
  <c r="L396" i="7"/>
  <c r="L395" i="7"/>
  <c r="L394" i="7"/>
  <c r="L393" i="7"/>
  <c r="L392" i="7"/>
  <c r="L391" i="7"/>
  <c r="L390" i="7"/>
  <c r="L389" i="7"/>
  <c r="L388" i="7"/>
  <c r="L387" i="7"/>
  <c r="L386" i="7"/>
  <c r="L385" i="7"/>
  <c r="L384" i="7"/>
  <c r="L383" i="7"/>
  <c r="L382" i="7"/>
  <c r="L381" i="7"/>
  <c r="L380" i="7"/>
  <c r="L379" i="7"/>
  <c r="L378" i="7"/>
  <c r="L377" i="7"/>
  <c r="L376" i="7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R417" i="7"/>
  <c r="R416" i="7"/>
  <c r="R415" i="7"/>
  <c r="R414" i="7"/>
  <c r="R413" i="7"/>
  <c r="R412" i="7"/>
  <c r="R411" i="7"/>
  <c r="R410" i="7"/>
  <c r="R409" i="7"/>
  <c r="R408" i="7"/>
  <c r="R407" i="7"/>
  <c r="R406" i="7"/>
  <c r="R405" i="7"/>
  <c r="R404" i="7"/>
  <c r="R403" i="7"/>
  <c r="R402" i="7"/>
  <c r="R401" i="7"/>
  <c r="R400" i="7"/>
  <c r="R399" i="7"/>
  <c r="R398" i="7"/>
  <c r="R397" i="7"/>
  <c r="R396" i="7"/>
  <c r="R395" i="7"/>
  <c r="R394" i="7"/>
  <c r="R393" i="7"/>
  <c r="R392" i="7"/>
  <c r="R391" i="7"/>
  <c r="R390" i="7"/>
  <c r="R389" i="7"/>
  <c r="R388" i="7"/>
  <c r="R387" i="7"/>
  <c r="R386" i="7"/>
  <c r="R385" i="7"/>
  <c r="R384" i="7"/>
  <c r="R383" i="7"/>
  <c r="R382" i="7"/>
  <c r="R381" i="7"/>
  <c r="R380" i="7"/>
  <c r="R379" i="7"/>
  <c r="R378" i="7"/>
  <c r="R377" i="7"/>
  <c r="R376" i="7"/>
  <c r="R375" i="7"/>
  <c r="R374" i="7"/>
  <c r="R373" i="7"/>
  <c r="R372" i="7"/>
  <c r="R371" i="7"/>
  <c r="R370" i="7"/>
  <c r="R369" i="7"/>
  <c r="R368" i="7"/>
  <c r="R367" i="7"/>
  <c r="R366" i="7"/>
  <c r="R365" i="7"/>
  <c r="R364" i="7"/>
  <c r="R363" i="7"/>
  <c r="R362" i="7"/>
  <c r="R361" i="7"/>
  <c r="R360" i="7"/>
  <c r="R359" i="7"/>
  <c r="R358" i="7"/>
  <c r="R357" i="7"/>
  <c r="R356" i="7"/>
  <c r="R355" i="7"/>
  <c r="R354" i="7"/>
  <c r="R353" i="7"/>
  <c r="R352" i="7"/>
  <c r="R351" i="7"/>
  <c r="R350" i="7"/>
  <c r="R349" i="7"/>
  <c r="R348" i="7"/>
  <c r="R347" i="7"/>
  <c r="R346" i="7"/>
  <c r="R345" i="7"/>
  <c r="R344" i="7"/>
  <c r="R343" i="7"/>
  <c r="R342" i="7"/>
  <c r="R341" i="7"/>
  <c r="R340" i="7"/>
  <c r="R339" i="7"/>
  <c r="R338" i="7"/>
  <c r="R337" i="7"/>
  <c r="R336" i="7"/>
  <c r="R335" i="7"/>
  <c r="R334" i="7"/>
  <c r="R333" i="7"/>
  <c r="R332" i="7"/>
  <c r="R331" i="7"/>
  <c r="R330" i="7"/>
  <c r="R329" i="7"/>
  <c r="R1035" i="7"/>
  <c r="N1035" i="7"/>
  <c r="R1034" i="7"/>
  <c r="N1034" i="7"/>
  <c r="R1033" i="7"/>
  <c r="P1033" i="7"/>
  <c r="N1033" i="7"/>
  <c r="R1032" i="7"/>
  <c r="P1032" i="7"/>
  <c r="N1032" i="7"/>
  <c r="R1031" i="7"/>
  <c r="P1031" i="7"/>
  <c r="N1031" i="7"/>
  <c r="R1030" i="7"/>
  <c r="P1030" i="7"/>
  <c r="N1030" i="7"/>
  <c r="R1029" i="7"/>
  <c r="P1029" i="7"/>
  <c r="N1029" i="7"/>
  <c r="R1028" i="7"/>
  <c r="P1028" i="7"/>
  <c r="N1028" i="7"/>
  <c r="R1027" i="7"/>
  <c r="P1027" i="7"/>
  <c r="N1027" i="7"/>
  <c r="R1026" i="7"/>
  <c r="P1026" i="7"/>
  <c r="N1026" i="7"/>
  <c r="R1025" i="7"/>
  <c r="P1025" i="7"/>
  <c r="N1025" i="7"/>
  <c r="R1024" i="7"/>
  <c r="P1024" i="7"/>
  <c r="N1024" i="7"/>
  <c r="R1023" i="7"/>
  <c r="P1023" i="7"/>
  <c r="N1023" i="7"/>
  <c r="R1022" i="7"/>
  <c r="P1022" i="7"/>
  <c r="N1022" i="7"/>
  <c r="R1021" i="7"/>
  <c r="P1021" i="7"/>
  <c r="N1021" i="7"/>
  <c r="R1020" i="7"/>
  <c r="P1020" i="7"/>
  <c r="N1020" i="7"/>
  <c r="R1019" i="7"/>
  <c r="P1019" i="7"/>
  <c r="N1019" i="7"/>
  <c r="R1018" i="7"/>
  <c r="P1018" i="7"/>
  <c r="N1018" i="7"/>
  <c r="R1017" i="7"/>
  <c r="P1017" i="7"/>
  <c r="N1017" i="7"/>
  <c r="R1016" i="7"/>
  <c r="P1016" i="7"/>
  <c r="N1016" i="7"/>
  <c r="R1015" i="7"/>
  <c r="P1015" i="7"/>
  <c r="N1015" i="7"/>
  <c r="R1014" i="7"/>
  <c r="P1014" i="7"/>
  <c r="N1014" i="7"/>
  <c r="R1013" i="7"/>
  <c r="P1013" i="7"/>
  <c r="N1013" i="7"/>
  <c r="R1012" i="7"/>
  <c r="P1012" i="7"/>
  <c r="N1012" i="7"/>
  <c r="R1011" i="7"/>
  <c r="P1011" i="7"/>
  <c r="N1011" i="7"/>
  <c r="R1010" i="7"/>
  <c r="P1010" i="7"/>
  <c r="N1010" i="7"/>
  <c r="R1009" i="7"/>
  <c r="P1009" i="7"/>
  <c r="N1009" i="7"/>
  <c r="R1008" i="7"/>
  <c r="P1008" i="7"/>
  <c r="N1008" i="7"/>
  <c r="R1007" i="7"/>
  <c r="P1007" i="7"/>
  <c r="N1007" i="7"/>
  <c r="R1006" i="7"/>
  <c r="P1006" i="7"/>
  <c r="N1006" i="7"/>
  <c r="R1005" i="7"/>
  <c r="P1005" i="7"/>
  <c r="N1005" i="7"/>
  <c r="R1004" i="7"/>
  <c r="P1004" i="7"/>
  <c r="N1004" i="7"/>
  <c r="R1003" i="7"/>
  <c r="P1003" i="7"/>
  <c r="N1003" i="7"/>
  <c r="R1002" i="7"/>
  <c r="P1002" i="7"/>
  <c r="N1002" i="7"/>
  <c r="R1001" i="7"/>
  <c r="P1001" i="7"/>
  <c r="N1001" i="7"/>
  <c r="R1000" i="7"/>
  <c r="P1000" i="7"/>
  <c r="N1000" i="7"/>
  <c r="R999" i="7"/>
  <c r="P999" i="7"/>
  <c r="N999" i="7"/>
  <c r="R998" i="7"/>
  <c r="P998" i="7"/>
  <c r="N998" i="7"/>
  <c r="R997" i="7"/>
  <c r="P997" i="7"/>
  <c r="N997" i="7"/>
  <c r="R996" i="7"/>
  <c r="P996" i="7"/>
  <c r="N996" i="7"/>
  <c r="R995" i="7"/>
  <c r="P995" i="7"/>
  <c r="N995" i="7"/>
  <c r="R994" i="7"/>
  <c r="P994" i="7"/>
  <c r="N994" i="7"/>
  <c r="R993" i="7"/>
  <c r="P993" i="7"/>
  <c r="N993" i="7"/>
  <c r="R992" i="7"/>
  <c r="P992" i="7"/>
  <c r="N992" i="7"/>
  <c r="R991" i="7"/>
  <c r="P991" i="7"/>
  <c r="N991" i="7"/>
  <c r="R990" i="7"/>
  <c r="P990" i="7"/>
  <c r="N990" i="7"/>
  <c r="R989" i="7"/>
  <c r="P989" i="7"/>
  <c r="N989" i="7"/>
  <c r="R988" i="7"/>
  <c r="P988" i="7"/>
  <c r="N988" i="7"/>
  <c r="R987" i="7"/>
  <c r="P987" i="7"/>
  <c r="N987" i="7"/>
  <c r="R986" i="7"/>
  <c r="P986" i="7"/>
  <c r="N986" i="7"/>
  <c r="R985" i="7"/>
  <c r="P985" i="7"/>
  <c r="N985" i="7"/>
  <c r="R984" i="7"/>
  <c r="P984" i="7"/>
  <c r="N984" i="7"/>
  <c r="R983" i="7"/>
  <c r="P983" i="7"/>
  <c r="N983" i="7"/>
  <c r="R982" i="7"/>
  <c r="P982" i="7"/>
  <c r="N982" i="7"/>
  <c r="R981" i="7"/>
  <c r="P981" i="7"/>
  <c r="N981" i="7"/>
  <c r="R980" i="7"/>
  <c r="P980" i="7"/>
  <c r="N980" i="7"/>
  <c r="R979" i="7"/>
  <c r="P979" i="7"/>
  <c r="N979" i="7"/>
  <c r="R978" i="7"/>
  <c r="P978" i="7"/>
  <c r="N978" i="7"/>
  <c r="R977" i="7"/>
  <c r="P977" i="7"/>
  <c r="N977" i="7"/>
  <c r="R976" i="7"/>
  <c r="P976" i="7"/>
  <c r="N976" i="7"/>
  <c r="R975" i="7"/>
  <c r="P975" i="7"/>
  <c r="N975" i="7"/>
  <c r="R974" i="7"/>
  <c r="P974" i="7"/>
  <c r="N974" i="7"/>
  <c r="R973" i="7"/>
  <c r="P973" i="7"/>
  <c r="N973" i="7"/>
  <c r="R972" i="7"/>
  <c r="P972" i="7"/>
  <c r="N972" i="7"/>
  <c r="R971" i="7"/>
  <c r="P971" i="7"/>
  <c r="N971" i="7"/>
  <c r="R970" i="7"/>
  <c r="P970" i="7"/>
  <c r="N970" i="7"/>
  <c r="R969" i="7"/>
  <c r="P969" i="7"/>
  <c r="N969" i="7"/>
  <c r="R968" i="7"/>
  <c r="P968" i="7"/>
  <c r="N968" i="7"/>
  <c r="R967" i="7"/>
  <c r="P967" i="7"/>
  <c r="N967" i="7"/>
  <c r="R966" i="7"/>
  <c r="P966" i="7"/>
  <c r="N966" i="7"/>
  <c r="R965" i="7"/>
  <c r="P965" i="7"/>
  <c r="N965" i="7"/>
  <c r="R964" i="7"/>
  <c r="P964" i="7"/>
  <c r="N964" i="7"/>
  <c r="R963" i="7"/>
  <c r="P963" i="7"/>
  <c r="N963" i="7"/>
  <c r="R962" i="7"/>
  <c r="P962" i="7"/>
  <c r="N962" i="7"/>
  <c r="R961" i="7"/>
  <c r="P961" i="7"/>
  <c r="N961" i="7"/>
  <c r="R960" i="7"/>
  <c r="P960" i="7"/>
  <c r="N960" i="7"/>
  <c r="R959" i="7"/>
  <c r="P959" i="7"/>
  <c r="N959" i="7"/>
  <c r="R958" i="7"/>
  <c r="P958" i="7"/>
  <c r="N958" i="7"/>
  <c r="R957" i="7"/>
  <c r="P957" i="7"/>
  <c r="N957" i="7"/>
  <c r="R956" i="7"/>
  <c r="P956" i="7"/>
  <c r="N956" i="7"/>
  <c r="R955" i="7"/>
  <c r="P955" i="7"/>
  <c r="N955" i="7"/>
  <c r="R954" i="7"/>
  <c r="P954" i="7"/>
  <c r="N954" i="7"/>
  <c r="R953" i="7"/>
  <c r="P953" i="7"/>
  <c r="N953" i="7"/>
  <c r="R952" i="7"/>
  <c r="P952" i="7"/>
  <c r="N952" i="7"/>
  <c r="R951" i="7"/>
  <c r="P951" i="7"/>
  <c r="N951" i="7"/>
  <c r="R950" i="7"/>
  <c r="P950" i="7"/>
  <c r="N950" i="7"/>
  <c r="R949" i="7"/>
  <c r="P949" i="7"/>
  <c r="N949" i="7"/>
  <c r="R948" i="7"/>
  <c r="P948" i="7"/>
  <c r="N948" i="7"/>
  <c r="R947" i="7"/>
  <c r="P947" i="7"/>
  <c r="N947" i="7"/>
  <c r="R946" i="7"/>
  <c r="P946" i="7"/>
  <c r="N946" i="7"/>
  <c r="R945" i="7"/>
  <c r="P945" i="7"/>
  <c r="N945" i="7"/>
  <c r="R944" i="7"/>
  <c r="P944" i="7"/>
  <c r="N944" i="7"/>
  <c r="R943" i="7"/>
  <c r="P943" i="7"/>
  <c r="N943" i="7"/>
  <c r="R942" i="7"/>
  <c r="P942" i="7"/>
  <c r="N942" i="7"/>
  <c r="R941" i="7"/>
  <c r="P941" i="7"/>
  <c r="N941" i="7"/>
  <c r="R940" i="7"/>
  <c r="P940" i="7"/>
  <c r="N940" i="7"/>
  <c r="R939" i="7"/>
  <c r="P939" i="7"/>
  <c r="N939" i="7"/>
  <c r="R938" i="7"/>
  <c r="P938" i="7"/>
  <c r="N938" i="7"/>
  <c r="R937" i="7"/>
  <c r="P937" i="7"/>
  <c r="N937" i="7"/>
  <c r="R936" i="7"/>
  <c r="P936" i="7"/>
  <c r="N936" i="7"/>
  <c r="R935" i="7"/>
  <c r="P935" i="7"/>
  <c r="N935" i="7"/>
  <c r="R934" i="7"/>
  <c r="P934" i="7"/>
  <c r="N934" i="7"/>
  <c r="R933" i="7"/>
  <c r="P933" i="7"/>
  <c r="N933" i="7"/>
  <c r="R932" i="7"/>
  <c r="P932" i="7"/>
  <c r="N932" i="7"/>
  <c r="R931" i="7"/>
  <c r="P931" i="7"/>
  <c r="N931" i="7"/>
  <c r="R930" i="7"/>
  <c r="P930" i="7"/>
  <c r="N930" i="7"/>
  <c r="R929" i="7"/>
  <c r="P929" i="7"/>
  <c r="N929" i="7"/>
  <c r="R928" i="7"/>
  <c r="P928" i="7"/>
  <c r="N928" i="7"/>
  <c r="R927" i="7"/>
  <c r="P927" i="7"/>
  <c r="N927" i="7"/>
  <c r="R926" i="7"/>
  <c r="P926" i="7"/>
  <c r="N926" i="7"/>
  <c r="R925" i="7"/>
  <c r="P925" i="7"/>
  <c r="N925" i="7"/>
  <c r="R924" i="7"/>
  <c r="P924" i="7"/>
  <c r="N924" i="7"/>
  <c r="R923" i="7"/>
  <c r="P923" i="7"/>
  <c r="N923" i="7"/>
  <c r="R922" i="7"/>
  <c r="P922" i="7"/>
  <c r="N922" i="7"/>
  <c r="R921" i="7"/>
  <c r="P921" i="7"/>
  <c r="N921" i="7"/>
  <c r="R920" i="7"/>
  <c r="P920" i="7"/>
  <c r="N920" i="7"/>
  <c r="R919" i="7"/>
  <c r="P919" i="7"/>
  <c r="N919" i="7"/>
  <c r="R918" i="7"/>
  <c r="P918" i="7"/>
  <c r="N918" i="7"/>
  <c r="R917" i="7"/>
  <c r="P917" i="7"/>
  <c r="N917" i="7"/>
  <c r="R916" i="7"/>
  <c r="P916" i="7"/>
  <c r="N916" i="7"/>
  <c r="R915" i="7"/>
  <c r="P915" i="7"/>
  <c r="N915" i="7"/>
  <c r="R914" i="7"/>
  <c r="P914" i="7"/>
  <c r="N914" i="7"/>
  <c r="R913" i="7"/>
  <c r="P913" i="7"/>
  <c r="N913" i="7"/>
  <c r="R912" i="7"/>
  <c r="P912" i="7"/>
  <c r="N912" i="7"/>
  <c r="R911" i="7"/>
  <c r="P911" i="7"/>
  <c r="N911" i="7"/>
  <c r="R910" i="7"/>
  <c r="P910" i="7"/>
  <c r="N910" i="7"/>
  <c r="R909" i="7"/>
  <c r="P909" i="7"/>
  <c r="N909" i="7"/>
  <c r="R908" i="7"/>
  <c r="P908" i="7"/>
  <c r="N908" i="7"/>
  <c r="R907" i="7"/>
  <c r="P907" i="7"/>
  <c r="N907" i="7"/>
  <c r="R906" i="7"/>
  <c r="P906" i="7"/>
  <c r="N906" i="7"/>
  <c r="R905" i="7"/>
  <c r="P905" i="7"/>
  <c r="N905" i="7"/>
  <c r="R904" i="7"/>
  <c r="P904" i="7"/>
  <c r="N904" i="7"/>
  <c r="R903" i="7"/>
  <c r="P903" i="7"/>
  <c r="N903" i="7"/>
  <c r="R902" i="7"/>
  <c r="P902" i="7"/>
  <c r="N902" i="7"/>
  <c r="R901" i="7"/>
  <c r="P901" i="7"/>
  <c r="N901" i="7"/>
  <c r="R900" i="7"/>
  <c r="P900" i="7"/>
  <c r="N900" i="7"/>
  <c r="R899" i="7"/>
  <c r="P899" i="7"/>
  <c r="N899" i="7"/>
  <c r="R898" i="7"/>
  <c r="P898" i="7"/>
  <c r="N898" i="7"/>
  <c r="R897" i="7"/>
  <c r="P897" i="7"/>
  <c r="N897" i="7"/>
  <c r="R896" i="7"/>
  <c r="P896" i="7"/>
  <c r="N896" i="7"/>
  <c r="R895" i="7"/>
  <c r="P895" i="7"/>
  <c r="N895" i="7"/>
  <c r="R894" i="7"/>
  <c r="P894" i="7"/>
  <c r="N894" i="7"/>
  <c r="R893" i="7"/>
  <c r="P893" i="7"/>
  <c r="N893" i="7"/>
  <c r="R892" i="7"/>
  <c r="P892" i="7"/>
  <c r="N892" i="7"/>
  <c r="R891" i="7"/>
  <c r="P891" i="7"/>
  <c r="N891" i="7"/>
  <c r="R890" i="7"/>
  <c r="P890" i="7"/>
  <c r="N890" i="7"/>
  <c r="R889" i="7"/>
  <c r="P889" i="7"/>
  <c r="N889" i="7"/>
  <c r="R888" i="7"/>
  <c r="P888" i="7"/>
  <c r="N888" i="7"/>
  <c r="R887" i="7"/>
  <c r="P887" i="7"/>
  <c r="N887" i="7"/>
  <c r="R886" i="7"/>
  <c r="P886" i="7"/>
  <c r="N886" i="7"/>
  <c r="R885" i="7"/>
  <c r="P885" i="7"/>
  <c r="N885" i="7"/>
  <c r="R884" i="7"/>
  <c r="P884" i="7"/>
  <c r="N884" i="7"/>
  <c r="R883" i="7"/>
  <c r="P883" i="7"/>
  <c r="N883" i="7"/>
  <c r="R882" i="7"/>
  <c r="P882" i="7"/>
  <c r="N882" i="7"/>
  <c r="R881" i="7"/>
  <c r="P881" i="7"/>
  <c r="N881" i="7"/>
  <c r="R880" i="7"/>
  <c r="P880" i="7"/>
  <c r="N880" i="7"/>
  <c r="R879" i="7"/>
  <c r="P879" i="7"/>
  <c r="N879" i="7"/>
  <c r="R878" i="7"/>
  <c r="P878" i="7"/>
  <c r="N878" i="7"/>
  <c r="R877" i="7"/>
  <c r="P877" i="7"/>
  <c r="N877" i="7"/>
  <c r="R876" i="7"/>
  <c r="P876" i="7"/>
  <c r="N876" i="7"/>
  <c r="R875" i="7"/>
  <c r="P875" i="7"/>
  <c r="N875" i="7"/>
  <c r="R874" i="7"/>
  <c r="P874" i="7"/>
  <c r="N874" i="7"/>
  <c r="R873" i="7"/>
  <c r="P873" i="7"/>
  <c r="N873" i="7"/>
  <c r="R872" i="7"/>
  <c r="P872" i="7"/>
  <c r="N872" i="7"/>
  <c r="R871" i="7"/>
  <c r="P871" i="7"/>
  <c r="N871" i="7"/>
  <c r="R870" i="7"/>
  <c r="P870" i="7"/>
  <c r="N870" i="7"/>
  <c r="R869" i="7"/>
  <c r="P869" i="7"/>
  <c r="N869" i="7"/>
  <c r="R868" i="7"/>
  <c r="P868" i="7"/>
  <c r="N868" i="7"/>
  <c r="R867" i="7"/>
  <c r="P867" i="7"/>
  <c r="N867" i="7"/>
  <c r="R866" i="7"/>
  <c r="P866" i="7"/>
  <c r="N866" i="7"/>
  <c r="R865" i="7"/>
  <c r="P865" i="7"/>
  <c r="N865" i="7"/>
  <c r="R864" i="7"/>
  <c r="P864" i="7"/>
  <c r="N864" i="7"/>
  <c r="R863" i="7"/>
  <c r="P863" i="7"/>
  <c r="N863" i="7"/>
  <c r="R862" i="7"/>
  <c r="P862" i="7"/>
  <c r="N862" i="7"/>
  <c r="R861" i="7"/>
  <c r="P861" i="7"/>
  <c r="N861" i="7"/>
  <c r="R860" i="7"/>
  <c r="P860" i="7"/>
  <c r="N860" i="7"/>
  <c r="R859" i="7"/>
  <c r="P859" i="7"/>
  <c r="N859" i="7"/>
  <c r="R858" i="7"/>
  <c r="P858" i="7"/>
  <c r="N858" i="7"/>
  <c r="R857" i="7"/>
  <c r="P857" i="7"/>
  <c r="N857" i="7"/>
  <c r="R856" i="7"/>
  <c r="P856" i="7"/>
  <c r="N856" i="7"/>
  <c r="R855" i="7"/>
  <c r="P855" i="7"/>
  <c r="N855" i="7"/>
  <c r="R854" i="7"/>
  <c r="P854" i="7"/>
  <c r="N854" i="7"/>
  <c r="R853" i="7"/>
  <c r="P853" i="7"/>
  <c r="N853" i="7"/>
  <c r="R852" i="7"/>
  <c r="P852" i="7"/>
  <c r="N852" i="7"/>
  <c r="R851" i="7"/>
  <c r="P851" i="7"/>
  <c r="N851" i="7"/>
  <c r="R850" i="7"/>
  <c r="P850" i="7"/>
  <c r="N850" i="7"/>
  <c r="R849" i="7"/>
  <c r="P849" i="7"/>
  <c r="N849" i="7"/>
  <c r="R848" i="7"/>
  <c r="P848" i="7"/>
  <c r="N848" i="7"/>
  <c r="R847" i="7"/>
  <c r="P847" i="7"/>
  <c r="N847" i="7"/>
  <c r="R846" i="7"/>
  <c r="P846" i="7"/>
  <c r="N846" i="7"/>
  <c r="R845" i="7"/>
  <c r="P845" i="7"/>
  <c r="N845" i="7"/>
  <c r="R844" i="7"/>
  <c r="P844" i="7"/>
  <c r="N844" i="7"/>
  <c r="R843" i="7"/>
  <c r="P843" i="7"/>
  <c r="N843" i="7"/>
  <c r="R842" i="7"/>
  <c r="P842" i="7"/>
  <c r="N842" i="7"/>
  <c r="R841" i="7"/>
  <c r="P841" i="7"/>
  <c r="N841" i="7"/>
  <c r="R840" i="7"/>
  <c r="P840" i="7"/>
  <c r="N840" i="7"/>
  <c r="R839" i="7"/>
  <c r="P839" i="7"/>
  <c r="N839" i="7"/>
  <c r="R838" i="7"/>
  <c r="P838" i="7"/>
  <c r="N838" i="7"/>
  <c r="R837" i="7"/>
  <c r="P837" i="7"/>
  <c r="N837" i="7"/>
  <c r="R836" i="7"/>
  <c r="P836" i="7"/>
  <c r="N836" i="7"/>
  <c r="R835" i="7"/>
  <c r="P835" i="7"/>
  <c r="N835" i="7"/>
  <c r="R834" i="7"/>
  <c r="P834" i="7"/>
  <c r="N834" i="7"/>
  <c r="R833" i="7"/>
  <c r="P833" i="7"/>
  <c r="N833" i="7"/>
  <c r="R832" i="7"/>
  <c r="P832" i="7"/>
  <c r="N832" i="7"/>
  <c r="R831" i="7"/>
  <c r="P831" i="7"/>
  <c r="N831" i="7"/>
  <c r="R830" i="7"/>
  <c r="P830" i="7"/>
  <c r="N830" i="7"/>
  <c r="R829" i="7"/>
  <c r="P829" i="7"/>
  <c r="N829" i="7"/>
  <c r="R828" i="7"/>
  <c r="P828" i="7"/>
  <c r="N828" i="7"/>
  <c r="R827" i="7"/>
  <c r="P827" i="7"/>
  <c r="N827" i="7"/>
  <c r="R826" i="7"/>
  <c r="P826" i="7"/>
  <c r="N826" i="7"/>
  <c r="R825" i="7"/>
  <c r="P825" i="7"/>
  <c r="N825" i="7"/>
  <c r="R824" i="7"/>
  <c r="P824" i="7"/>
  <c r="N824" i="7"/>
  <c r="R823" i="7"/>
  <c r="P823" i="7"/>
  <c r="N823" i="7"/>
  <c r="R822" i="7"/>
  <c r="P822" i="7"/>
  <c r="N822" i="7"/>
  <c r="R821" i="7"/>
  <c r="P821" i="7"/>
  <c r="N821" i="7"/>
  <c r="R820" i="7"/>
  <c r="P820" i="7"/>
  <c r="N820" i="7"/>
  <c r="R819" i="7"/>
  <c r="P819" i="7"/>
  <c r="N819" i="7"/>
  <c r="R818" i="7"/>
  <c r="P818" i="7"/>
  <c r="N818" i="7"/>
  <c r="R817" i="7"/>
  <c r="P817" i="7"/>
  <c r="N817" i="7"/>
  <c r="R816" i="7"/>
  <c r="P816" i="7"/>
  <c r="N816" i="7"/>
  <c r="R815" i="7"/>
  <c r="P815" i="7"/>
  <c r="N815" i="7"/>
  <c r="R814" i="7"/>
  <c r="P814" i="7"/>
  <c r="N814" i="7"/>
  <c r="R813" i="7"/>
  <c r="P813" i="7"/>
  <c r="N813" i="7"/>
  <c r="R812" i="7"/>
  <c r="P812" i="7"/>
  <c r="N812" i="7"/>
  <c r="R811" i="7"/>
  <c r="P811" i="7"/>
  <c r="N811" i="7"/>
  <c r="R810" i="7"/>
  <c r="P810" i="7"/>
  <c r="N810" i="7"/>
  <c r="R809" i="7"/>
  <c r="P809" i="7"/>
  <c r="N809" i="7"/>
  <c r="R808" i="7"/>
  <c r="P808" i="7"/>
  <c r="N808" i="7"/>
  <c r="R807" i="7"/>
  <c r="P807" i="7"/>
  <c r="N807" i="7"/>
  <c r="R806" i="7"/>
  <c r="P806" i="7"/>
  <c r="N806" i="7"/>
  <c r="R805" i="7"/>
  <c r="P805" i="7"/>
  <c r="N805" i="7"/>
  <c r="R804" i="7"/>
  <c r="P804" i="7"/>
  <c r="N804" i="7"/>
  <c r="R803" i="7"/>
  <c r="P803" i="7"/>
  <c r="N803" i="7"/>
  <c r="R802" i="7"/>
  <c r="P802" i="7"/>
  <c r="N802" i="7"/>
  <c r="R801" i="7"/>
  <c r="P801" i="7"/>
  <c r="N801" i="7"/>
  <c r="R800" i="7"/>
  <c r="P800" i="7"/>
  <c r="N800" i="7"/>
  <c r="R799" i="7"/>
  <c r="P799" i="7"/>
  <c r="N799" i="7"/>
  <c r="R798" i="7"/>
  <c r="P798" i="7"/>
  <c r="N798" i="7"/>
  <c r="R797" i="7"/>
  <c r="P797" i="7"/>
  <c r="N797" i="7"/>
  <c r="R796" i="7"/>
  <c r="P796" i="7"/>
  <c r="N796" i="7"/>
  <c r="R795" i="7"/>
  <c r="P795" i="7"/>
  <c r="N795" i="7"/>
  <c r="R794" i="7"/>
  <c r="P794" i="7"/>
  <c r="N794" i="7"/>
  <c r="R793" i="7"/>
  <c r="P793" i="7"/>
  <c r="N793" i="7"/>
  <c r="R792" i="7"/>
  <c r="P792" i="7"/>
  <c r="N792" i="7"/>
  <c r="R791" i="7"/>
  <c r="P791" i="7"/>
  <c r="N791" i="7"/>
  <c r="R790" i="7"/>
  <c r="P790" i="7"/>
  <c r="N790" i="7"/>
  <c r="R789" i="7"/>
  <c r="P789" i="7"/>
  <c r="N789" i="7"/>
  <c r="R788" i="7"/>
  <c r="P788" i="7"/>
  <c r="N788" i="7"/>
  <c r="R787" i="7"/>
  <c r="P787" i="7"/>
  <c r="N787" i="7"/>
  <c r="R786" i="7"/>
  <c r="P786" i="7"/>
  <c r="N786" i="7"/>
  <c r="R785" i="7"/>
  <c r="P785" i="7"/>
  <c r="N785" i="7"/>
  <c r="R784" i="7"/>
  <c r="P784" i="7"/>
  <c r="N784" i="7"/>
  <c r="R783" i="7"/>
  <c r="P783" i="7"/>
  <c r="N783" i="7"/>
  <c r="R782" i="7"/>
  <c r="P782" i="7"/>
  <c r="N782" i="7"/>
  <c r="R781" i="7"/>
  <c r="P781" i="7"/>
  <c r="N781" i="7"/>
  <c r="R780" i="7"/>
  <c r="P780" i="7"/>
  <c r="N780" i="7"/>
  <c r="R779" i="7"/>
  <c r="P779" i="7"/>
  <c r="N779" i="7"/>
  <c r="R778" i="7"/>
  <c r="P778" i="7"/>
  <c r="N778" i="7"/>
  <c r="R777" i="7"/>
  <c r="P777" i="7"/>
  <c r="N777" i="7"/>
  <c r="R776" i="7"/>
  <c r="P776" i="7"/>
  <c r="N776" i="7"/>
  <c r="R775" i="7"/>
  <c r="P775" i="7"/>
  <c r="N775" i="7"/>
  <c r="R774" i="7"/>
  <c r="P774" i="7"/>
  <c r="N774" i="7"/>
  <c r="R773" i="7"/>
  <c r="P773" i="7"/>
  <c r="N773" i="7"/>
  <c r="R772" i="7"/>
  <c r="P772" i="7"/>
  <c r="N772" i="7"/>
  <c r="R771" i="7"/>
  <c r="P771" i="7"/>
  <c r="N771" i="7"/>
  <c r="R770" i="7"/>
  <c r="P770" i="7"/>
  <c r="N770" i="7"/>
  <c r="R769" i="7"/>
  <c r="P769" i="7"/>
  <c r="N769" i="7"/>
  <c r="R768" i="7"/>
  <c r="P768" i="7"/>
  <c r="N768" i="7"/>
  <c r="R767" i="7"/>
  <c r="P767" i="7"/>
  <c r="N767" i="7"/>
  <c r="R766" i="7"/>
  <c r="P766" i="7"/>
  <c r="N766" i="7"/>
  <c r="R765" i="7"/>
  <c r="P765" i="7"/>
  <c r="N765" i="7"/>
  <c r="R764" i="7"/>
  <c r="P764" i="7"/>
  <c r="N764" i="7"/>
  <c r="R763" i="7"/>
  <c r="P763" i="7"/>
  <c r="N763" i="7"/>
  <c r="R762" i="7"/>
  <c r="P762" i="7"/>
  <c r="N762" i="7"/>
  <c r="R761" i="7"/>
  <c r="P761" i="7"/>
  <c r="N761" i="7"/>
  <c r="R760" i="7"/>
  <c r="P760" i="7"/>
  <c r="N760" i="7"/>
  <c r="R759" i="7"/>
  <c r="P759" i="7"/>
  <c r="N759" i="7"/>
  <c r="R758" i="7"/>
  <c r="P758" i="7"/>
  <c r="N758" i="7"/>
  <c r="R757" i="7"/>
  <c r="P757" i="7"/>
  <c r="N757" i="7"/>
  <c r="R756" i="7"/>
  <c r="P756" i="7"/>
  <c r="N756" i="7"/>
  <c r="R755" i="7"/>
  <c r="P755" i="7"/>
  <c r="N755" i="7"/>
  <c r="R754" i="7"/>
  <c r="P754" i="7"/>
  <c r="N754" i="7"/>
  <c r="R753" i="7"/>
  <c r="P753" i="7"/>
  <c r="N753" i="7"/>
  <c r="R752" i="7"/>
  <c r="P752" i="7"/>
  <c r="N752" i="7"/>
  <c r="R751" i="7"/>
  <c r="P751" i="7"/>
  <c r="N751" i="7"/>
  <c r="R750" i="7"/>
  <c r="P750" i="7"/>
  <c r="N750" i="7"/>
  <c r="R749" i="7"/>
  <c r="P749" i="7"/>
  <c r="N749" i="7"/>
  <c r="R748" i="7"/>
  <c r="P748" i="7"/>
  <c r="N748" i="7"/>
  <c r="R747" i="7"/>
  <c r="P747" i="7"/>
  <c r="N747" i="7"/>
  <c r="R746" i="7"/>
  <c r="P746" i="7"/>
  <c r="N746" i="7"/>
  <c r="R745" i="7"/>
  <c r="P745" i="7"/>
  <c r="N745" i="7"/>
  <c r="R744" i="7"/>
  <c r="P744" i="7"/>
  <c r="N744" i="7"/>
  <c r="R743" i="7"/>
  <c r="P743" i="7"/>
  <c r="N743" i="7"/>
  <c r="R742" i="7"/>
  <c r="P742" i="7"/>
  <c r="N742" i="7"/>
  <c r="R741" i="7"/>
  <c r="P741" i="7"/>
  <c r="N741" i="7"/>
  <c r="R740" i="7"/>
  <c r="P740" i="7"/>
  <c r="N740" i="7"/>
  <c r="R739" i="7"/>
  <c r="P739" i="7"/>
  <c r="N739" i="7"/>
  <c r="R738" i="7"/>
  <c r="P738" i="7"/>
  <c r="N738" i="7"/>
  <c r="R737" i="7"/>
  <c r="P737" i="7"/>
  <c r="N737" i="7"/>
  <c r="R736" i="7"/>
  <c r="P736" i="7"/>
  <c r="N736" i="7"/>
  <c r="R735" i="7"/>
  <c r="P735" i="7"/>
  <c r="N735" i="7"/>
  <c r="R734" i="7"/>
  <c r="P734" i="7"/>
  <c r="N734" i="7"/>
  <c r="R733" i="7"/>
  <c r="P733" i="7"/>
  <c r="N733" i="7"/>
  <c r="R732" i="7"/>
  <c r="P732" i="7"/>
  <c r="N732" i="7"/>
  <c r="R731" i="7"/>
  <c r="P731" i="7"/>
  <c r="N731" i="7"/>
  <c r="R730" i="7"/>
  <c r="P730" i="7"/>
  <c r="N730" i="7"/>
  <c r="R729" i="7"/>
  <c r="P729" i="7"/>
  <c r="N729" i="7"/>
  <c r="R728" i="7"/>
  <c r="P728" i="7"/>
  <c r="N728" i="7"/>
  <c r="R727" i="7"/>
  <c r="P727" i="7"/>
  <c r="N727" i="7"/>
  <c r="R726" i="7"/>
  <c r="P726" i="7"/>
  <c r="N726" i="7"/>
  <c r="R725" i="7"/>
  <c r="P725" i="7"/>
  <c r="N725" i="7"/>
  <c r="R724" i="7"/>
  <c r="P724" i="7"/>
  <c r="N724" i="7"/>
  <c r="R723" i="7"/>
  <c r="P723" i="7"/>
  <c r="N723" i="7"/>
  <c r="R722" i="7"/>
  <c r="P722" i="7"/>
  <c r="N722" i="7"/>
  <c r="R721" i="7"/>
  <c r="P721" i="7"/>
  <c r="N721" i="7"/>
  <c r="R720" i="7"/>
  <c r="P720" i="7"/>
  <c r="N720" i="7"/>
  <c r="R719" i="7"/>
  <c r="P719" i="7"/>
  <c r="N719" i="7"/>
  <c r="R718" i="7"/>
  <c r="P718" i="7"/>
  <c r="N718" i="7"/>
  <c r="R717" i="7"/>
  <c r="P717" i="7"/>
  <c r="N717" i="7"/>
  <c r="R716" i="7"/>
  <c r="P716" i="7"/>
  <c r="N716" i="7"/>
  <c r="R715" i="7"/>
  <c r="P715" i="7"/>
  <c r="N715" i="7"/>
  <c r="R714" i="7"/>
  <c r="P714" i="7"/>
  <c r="N714" i="7"/>
  <c r="R713" i="7"/>
  <c r="P713" i="7"/>
  <c r="N713" i="7"/>
  <c r="R712" i="7"/>
  <c r="P712" i="7"/>
  <c r="N712" i="7"/>
  <c r="R711" i="7"/>
  <c r="P711" i="7"/>
  <c r="N711" i="7"/>
  <c r="R710" i="7"/>
  <c r="P710" i="7"/>
  <c r="N710" i="7"/>
  <c r="R709" i="7"/>
  <c r="P709" i="7"/>
  <c r="N709" i="7"/>
  <c r="R708" i="7"/>
  <c r="P708" i="7"/>
  <c r="N708" i="7"/>
  <c r="R707" i="7"/>
  <c r="P707" i="7"/>
  <c r="N707" i="7"/>
  <c r="R706" i="7"/>
  <c r="P706" i="7"/>
  <c r="N706" i="7"/>
  <c r="R705" i="7"/>
  <c r="P705" i="7"/>
  <c r="N705" i="7"/>
  <c r="R704" i="7"/>
  <c r="N704" i="7"/>
  <c r="R703" i="7"/>
  <c r="N703" i="7"/>
  <c r="R702" i="7"/>
  <c r="N702" i="7"/>
  <c r="R701" i="7"/>
  <c r="N701" i="7"/>
  <c r="R700" i="7"/>
  <c r="N700" i="7"/>
  <c r="R699" i="7"/>
  <c r="N699" i="7"/>
  <c r="R698" i="7"/>
  <c r="N698" i="7"/>
  <c r="R697" i="7"/>
  <c r="N697" i="7"/>
  <c r="R696" i="7"/>
  <c r="N696" i="7"/>
  <c r="R695" i="7"/>
  <c r="N695" i="7"/>
  <c r="R694" i="7"/>
  <c r="N694" i="7"/>
  <c r="R693" i="7"/>
  <c r="N693" i="7"/>
  <c r="R692" i="7"/>
  <c r="N692" i="7"/>
  <c r="R691" i="7"/>
  <c r="N691" i="7"/>
  <c r="R690" i="7"/>
  <c r="N690" i="7"/>
  <c r="R689" i="7"/>
  <c r="N689" i="7"/>
  <c r="R688" i="7"/>
  <c r="N688" i="7"/>
  <c r="R687" i="7"/>
  <c r="N687" i="7"/>
  <c r="R686" i="7"/>
  <c r="N686" i="7"/>
  <c r="R685" i="7"/>
  <c r="N685" i="7"/>
  <c r="R684" i="7"/>
  <c r="N684" i="7"/>
  <c r="R683" i="7"/>
  <c r="N683" i="7"/>
  <c r="R682" i="7"/>
  <c r="N682" i="7"/>
  <c r="R681" i="7"/>
  <c r="N681" i="7"/>
  <c r="R680" i="7"/>
  <c r="N680" i="7"/>
  <c r="R679" i="7"/>
  <c r="N679" i="7"/>
  <c r="R678" i="7"/>
  <c r="N678" i="7"/>
  <c r="R677" i="7"/>
  <c r="N677" i="7"/>
  <c r="R676" i="7"/>
  <c r="N676" i="7"/>
  <c r="R675" i="7"/>
  <c r="N675" i="7"/>
  <c r="R674" i="7"/>
  <c r="N674" i="7"/>
  <c r="R673" i="7"/>
  <c r="N673" i="7"/>
  <c r="R672" i="7"/>
  <c r="N672" i="7"/>
  <c r="R671" i="7"/>
  <c r="N671" i="7"/>
  <c r="R670" i="7"/>
  <c r="N670" i="7"/>
  <c r="R669" i="7"/>
  <c r="N669" i="7"/>
  <c r="R668" i="7"/>
  <c r="N668" i="7"/>
  <c r="R667" i="7"/>
  <c r="N667" i="7"/>
  <c r="R666" i="7"/>
  <c r="N666" i="7"/>
  <c r="R665" i="7"/>
  <c r="N665" i="7"/>
  <c r="R664" i="7"/>
  <c r="N664" i="7"/>
  <c r="R663" i="7"/>
  <c r="N663" i="7"/>
  <c r="R662" i="7"/>
  <c r="N662" i="7"/>
  <c r="R661" i="7"/>
  <c r="N661" i="7"/>
  <c r="R660" i="7"/>
  <c r="N660" i="7"/>
  <c r="R659" i="7"/>
  <c r="N659" i="7"/>
  <c r="R658" i="7"/>
  <c r="N658" i="7"/>
  <c r="R657" i="7"/>
  <c r="N657" i="7"/>
  <c r="R656" i="7"/>
  <c r="N656" i="7"/>
  <c r="R655" i="7"/>
  <c r="N655" i="7"/>
  <c r="R654" i="7"/>
  <c r="N654" i="7"/>
  <c r="R653" i="7"/>
  <c r="N653" i="7"/>
  <c r="R652" i="7"/>
  <c r="N652" i="7"/>
  <c r="R651" i="7"/>
  <c r="N651" i="7"/>
  <c r="R650" i="7"/>
  <c r="N650" i="7"/>
  <c r="R649" i="7"/>
  <c r="N649" i="7"/>
  <c r="R648" i="7"/>
  <c r="N648" i="7"/>
  <c r="R647" i="7"/>
  <c r="N647" i="7"/>
  <c r="R646" i="7"/>
  <c r="N646" i="7"/>
  <c r="R645" i="7"/>
  <c r="N645" i="7"/>
  <c r="R644" i="7"/>
  <c r="N644" i="7"/>
  <c r="R643" i="7"/>
  <c r="N643" i="7"/>
  <c r="R642" i="7"/>
  <c r="N642" i="7"/>
  <c r="R641" i="7"/>
  <c r="N641" i="7"/>
  <c r="R640" i="7"/>
  <c r="N640" i="7"/>
  <c r="R639" i="7"/>
  <c r="N639" i="7"/>
  <c r="R638" i="7"/>
  <c r="N638" i="7"/>
  <c r="R637" i="7"/>
  <c r="N637" i="7"/>
  <c r="R636" i="7"/>
  <c r="N636" i="7"/>
  <c r="R635" i="7"/>
  <c r="N635" i="7"/>
  <c r="R634" i="7"/>
  <c r="N634" i="7"/>
  <c r="R633" i="7"/>
  <c r="N633" i="7"/>
  <c r="R632" i="7"/>
  <c r="N632" i="7"/>
  <c r="R631" i="7"/>
  <c r="N631" i="7"/>
  <c r="R630" i="7"/>
  <c r="N630" i="7"/>
  <c r="R629" i="7"/>
  <c r="N629" i="7"/>
  <c r="R628" i="7"/>
  <c r="N628" i="7"/>
  <c r="R627" i="7"/>
  <c r="N627" i="7"/>
  <c r="R626" i="7"/>
  <c r="N626" i="7"/>
  <c r="R625" i="7"/>
  <c r="N625" i="7"/>
  <c r="R624" i="7"/>
  <c r="N624" i="7"/>
  <c r="R623" i="7"/>
  <c r="N623" i="7"/>
  <c r="R622" i="7"/>
  <c r="N622" i="7"/>
  <c r="R621" i="7"/>
  <c r="N621" i="7"/>
  <c r="R620" i="7"/>
  <c r="N620" i="7"/>
  <c r="R619" i="7"/>
  <c r="N619" i="7"/>
  <c r="R618" i="7"/>
  <c r="N618" i="7"/>
  <c r="R617" i="7"/>
  <c r="N617" i="7"/>
  <c r="R616" i="7"/>
  <c r="N616" i="7"/>
  <c r="R615" i="7"/>
  <c r="N615" i="7"/>
  <c r="R614" i="7"/>
  <c r="N614" i="7"/>
  <c r="R613" i="7"/>
  <c r="N613" i="7"/>
  <c r="R612" i="7"/>
  <c r="N612" i="7"/>
  <c r="R611" i="7"/>
  <c r="N611" i="7"/>
  <c r="R610" i="7"/>
  <c r="N610" i="7"/>
  <c r="R609" i="7"/>
  <c r="N609" i="7"/>
  <c r="R608" i="7"/>
  <c r="N608" i="7"/>
  <c r="R607" i="7"/>
  <c r="N607" i="7"/>
  <c r="R606" i="7"/>
  <c r="N606" i="7"/>
  <c r="R605" i="7"/>
  <c r="N605" i="7"/>
  <c r="R604" i="7"/>
  <c r="N604" i="7"/>
  <c r="R603" i="7"/>
  <c r="N603" i="7"/>
  <c r="R602" i="7"/>
  <c r="N602" i="7"/>
  <c r="R601" i="7"/>
  <c r="N601" i="7"/>
  <c r="R600" i="7"/>
  <c r="N600" i="7"/>
  <c r="R599" i="7"/>
  <c r="N599" i="7"/>
  <c r="R598" i="7"/>
  <c r="N598" i="7"/>
  <c r="R597" i="7"/>
  <c r="N597" i="7"/>
  <c r="R596" i="7"/>
  <c r="N596" i="7"/>
  <c r="R595" i="7"/>
  <c r="N595" i="7"/>
  <c r="R594" i="7"/>
  <c r="N594" i="7"/>
  <c r="R593" i="7"/>
  <c r="N593" i="7"/>
  <c r="R592" i="7"/>
  <c r="N592" i="7"/>
  <c r="R591" i="7"/>
  <c r="N591" i="7"/>
  <c r="R590" i="7"/>
  <c r="N590" i="7"/>
  <c r="R589" i="7"/>
  <c r="N589" i="7"/>
  <c r="R588" i="7"/>
  <c r="N588" i="7"/>
  <c r="R587" i="7"/>
  <c r="N587" i="7"/>
  <c r="R586" i="7"/>
  <c r="N586" i="7"/>
  <c r="R585" i="7"/>
  <c r="N585" i="7"/>
  <c r="R584" i="7"/>
  <c r="N584" i="7"/>
  <c r="R583" i="7"/>
  <c r="N583" i="7"/>
  <c r="R582" i="7"/>
  <c r="N582" i="7"/>
  <c r="R581" i="7"/>
  <c r="N581" i="7"/>
  <c r="R580" i="7"/>
  <c r="N580" i="7"/>
  <c r="R579" i="7"/>
  <c r="N579" i="7"/>
  <c r="R578" i="7"/>
  <c r="N578" i="7"/>
  <c r="R577" i="7"/>
  <c r="N577" i="7"/>
  <c r="R576" i="7"/>
  <c r="N576" i="7"/>
  <c r="R575" i="7"/>
  <c r="N575" i="7"/>
  <c r="R574" i="7"/>
  <c r="N574" i="7"/>
  <c r="R573" i="7"/>
  <c r="N573" i="7"/>
  <c r="R572" i="7"/>
  <c r="N572" i="7"/>
  <c r="R571" i="7"/>
  <c r="N571" i="7"/>
  <c r="R570" i="7"/>
  <c r="N570" i="7"/>
  <c r="R569" i="7"/>
  <c r="N569" i="7"/>
  <c r="R568" i="7"/>
  <c r="N568" i="7"/>
  <c r="R567" i="7"/>
  <c r="N567" i="7"/>
  <c r="R566" i="7"/>
  <c r="N566" i="7"/>
  <c r="R565" i="7"/>
  <c r="N565" i="7"/>
  <c r="R564" i="7"/>
  <c r="N564" i="7"/>
  <c r="R563" i="7"/>
  <c r="N563" i="7"/>
  <c r="R562" i="7"/>
  <c r="N562" i="7"/>
  <c r="R561" i="7"/>
  <c r="N561" i="7"/>
  <c r="R560" i="7"/>
  <c r="N560" i="7"/>
  <c r="R559" i="7"/>
  <c r="N559" i="7"/>
  <c r="R558" i="7"/>
  <c r="N558" i="7"/>
  <c r="R557" i="7"/>
  <c r="N557" i="7"/>
  <c r="R556" i="7"/>
  <c r="N556" i="7"/>
  <c r="R555" i="7"/>
  <c r="N555" i="7"/>
  <c r="R554" i="7"/>
  <c r="N554" i="7"/>
  <c r="R553" i="7"/>
  <c r="N553" i="7"/>
  <c r="R552" i="7"/>
  <c r="N552" i="7"/>
  <c r="R551" i="7"/>
  <c r="N551" i="7"/>
  <c r="R550" i="7"/>
  <c r="N550" i="7"/>
  <c r="R549" i="7"/>
  <c r="N549" i="7"/>
  <c r="R548" i="7"/>
  <c r="N548" i="7"/>
  <c r="R547" i="7"/>
  <c r="N547" i="7"/>
  <c r="R546" i="7"/>
  <c r="N546" i="7"/>
  <c r="R545" i="7"/>
  <c r="N545" i="7"/>
  <c r="R544" i="7"/>
  <c r="N544" i="7"/>
  <c r="R543" i="7"/>
  <c r="N543" i="7"/>
  <c r="R542" i="7"/>
  <c r="N542" i="7"/>
  <c r="R541" i="7"/>
  <c r="N541" i="7"/>
  <c r="R540" i="7"/>
  <c r="N540" i="7"/>
  <c r="R539" i="7"/>
  <c r="N539" i="7"/>
  <c r="R538" i="7"/>
  <c r="N538" i="7"/>
  <c r="R537" i="7"/>
  <c r="N537" i="7"/>
  <c r="R536" i="7"/>
  <c r="N536" i="7"/>
  <c r="R535" i="7"/>
  <c r="N535" i="7"/>
  <c r="R534" i="7"/>
  <c r="N534" i="7"/>
  <c r="R533" i="7"/>
  <c r="N533" i="7"/>
  <c r="R532" i="7"/>
  <c r="N532" i="7"/>
  <c r="R531" i="7"/>
  <c r="N531" i="7"/>
  <c r="R530" i="7"/>
  <c r="N530" i="7"/>
  <c r="R529" i="7"/>
  <c r="N529" i="7"/>
  <c r="R528" i="7"/>
  <c r="N528" i="7"/>
  <c r="R527" i="7"/>
  <c r="N527" i="7"/>
  <c r="R526" i="7"/>
  <c r="N526" i="7"/>
  <c r="R525" i="7"/>
  <c r="N525" i="7"/>
  <c r="R524" i="7"/>
  <c r="N524" i="7"/>
  <c r="R523" i="7"/>
  <c r="N523" i="7"/>
  <c r="R522" i="7"/>
  <c r="N522" i="7"/>
  <c r="R521" i="7"/>
  <c r="N521" i="7"/>
  <c r="R520" i="7"/>
  <c r="N520" i="7"/>
  <c r="R519" i="7"/>
  <c r="N519" i="7"/>
  <c r="R518" i="7"/>
  <c r="N518" i="7"/>
  <c r="R517" i="7"/>
  <c r="N517" i="7"/>
  <c r="R516" i="7"/>
  <c r="N516" i="7"/>
  <c r="R515" i="7"/>
  <c r="N515" i="7"/>
  <c r="R514" i="7"/>
  <c r="N514" i="7"/>
  <c r="R513" i="7"/>
  <c r="N513" i="7"/>
  <c r="R512" i="7"/>
  <c r="N512" i="7"/>
  <c r="R511" i="7"/>
  <c r="N511" i="7"/>
  <c r="R510" i="7"/>
  <c r="N510" i="7"/>
  <c r="R509" i="7"/>
  <c r="N509" i="7"/>
  <c r="R508" i="7"/>
  <c r="N508" i="7"/>
  <c r="R507" i="7"/>
  <c r="N507" i="7"/>
  <c r="R506" i="7"/>
  <c r="N506" i="7"/>
  <c r="R505" i="7"/>
  <c r="N505" i="7"/>
  <c r="R504" i="7"/>
  <c r="N504" i="7"/>
  <c r="R503" i="7"/>
  <c r="N503" i="7"/>
  <c r="R502" i="7"/>
  <c r="N502" i="7"/>
  <c r="R501" i="7"/>
  <c r="N501" i="7"/>
  <c r="R500" i="7"/>
  <c r="N500" i="7"/>
  <c r="R499" i="7"/>
  <c r="N499" i="7"/>
  <c r="R498" i="7"/>
  <c r="N498" i="7"/>
  <c r="R497" i="7"/>
  <c r="N497" i="7"/>
  <c r="R496" i="7"/>
  <c r="N496" i="7"/>
  <c r="R495" i="7"/>
  <c r="N495" i="7"/>
  <c r="R494" i="7"/>
  <c r="N494" i="7"/>
  <c r="R493" i="7"/>
  <c r="N493" i="7"/>
  <c r="R492" i="7"/>
  <c r="N492" i="7"/>
  <c r="R491" i="7"/>
  <c r="N491" i="7"/>
  <c r="R490" i="7"/>
  <c r="N490" i="7"/>
  <c r="R489" i="7"/>
  <c r="N489" i="7"/>
  <c r="R488" i="7"/>
  <c r="N488" i="7"/>
  <c r="R487" i="7"/>
  <c r="N487" i="7"/>
  <c r="R486" i="7"/>
  <c r="N486" i="7"/>
  <c r="R485" i="7"/>
  <c r="N485" i="7"/>
  <c r="R484" i="7"/>
  <c r="N484" i="7"/>
  <c r="R483" i="7"/>
  <c r="N483" i="7"/>
  <c r="R482" i="7"/>
  <c r="N482" i="7"/>
  <c r="R481" i="7"/>
  <c r="N481" i="7"/>
  <c r="R480" i="7"/>
  <c r="N480" i="7"/>
  <c r="R479" i="7"/>
  <c r="N479" i="7"/>
  <c r="R478" i="7"/>
  <c r="N478" i="7"/>
  <c r="R477" i="7"/>
  <c r="N477" i="7"/>
  <c r="R476" i="7"/>
  <c r="N476" i="7"/>
  <c r="R475" i="7"/>
  <c r="N475" i="7"/>
  <c r="R474" i="7"/>
  <c r="N474" i="7"/>
  <c r="R473" i="7"/>
  <c r="N473" i="7"/>
  <c r="R472" i="7"/>
  <c r="N472" i="7"/>
  <c r="R471" i="7"/>
  <c r="N471" i="7"/>
  <c r="R470" i="7"/>
  <c r="N470" i="7"/>
  <c r="R469" i="7"/>
  <c r="N469" i="7"/>
  <c r="R468" i="7"/>
  <c r="N468" i="7"/>
  <c r="R467" i="7"/>
  <c r="N467" i="7"/>
  <c r="R466" i="7"/>
  <c r="N466" i="7"/>
  <c r="R465" i="7"/>
  <c r="N465" i="7"/>
  <c r="R464" i="7"/>
  <c r="N464" i="7"/>
  <c r="R463" i="7"/>
  <c r="N463" i="7"/>
  <c r="R462" i="7"/>
  <c r="N462" i="7"/>
  <c r="R461" i="7"/>
  <c r="N461" i="7"/>
  <c r="R460" i="7"/>
  <c r="N460" i="7"/>
  <c r="R459" i="7"/>
  <c r="N459" i="7"/>
  <c r="R458" i="7"/>
  <c r="N458" i="7"/>
  <c r="R457" i="7"/>
  <c r="N457" i="7"/>
  <c r="R456" i="7"/>
  <c r="N456" i="7"/>
  <c r="R455" i="7"/>
  <c r="N455" i="7"/>
  <c r="R454" i="7"/>
  <c r="N454" i="7"/>
  <c r="R453" i="7"/>
  <c r="N453" i="7"/>
  <c r="R452" i="7"/>
  <c r="N452" i="7"/>
  <c r="R451" i="7"/>
  <c r="N451" i="7"/>
  <c r="R450" i="7"/>
  <c r="N450" i="7"/>
  <c r="R449" i="7"/>
  <c r="N449" i="7"/>
  <c r="R448" i="7"/>
  <c r="N448" i="7"/>
  <c r="R447" i="7"/>
  <c r="N447" i="7"/>
  <c r="R446" i="7"/>
  <c r="N446" i="7"/>
  <c r="R445" i="7"/>
  <c r="N445" i="7"/>
  <c r="R444" i="7"/>
  <c r="N444" i="7"/>
  <c r="R443" i="7"/>
  <c r="N443" i="7"/>
  <c r="R442" i="7"/>
  <c r="N442" i="7"/>
  <c r="R441" i="7"/>
  <c r="N441" i="7"/>
  <c r="R440" i="7"/>
  <c r="N440" i="7"/>
  <c r="R439" i="7"/>
  <c r="N439" i="7"/>
  <c r="R438" i="7"/>
  <c r="N438" i="7"/>
  <c r="R437" i="7"/>
  <c r="N437" i="7"/>
  <c r="R436" i="7"/>
  <c r="N436" i="7"/>
  <c r="R435" i="7"/>
  <c r="N435" i="7"/>
  <c r="R434" i="7"/>
  <c r="N434" i="7"/>
  <c r="R433" i="7"/>
  <c r="N433" i="7"/>
  <c r="R432" i="7"/>
  <c r="N432" i="7"/>
  <c r="R431" i="7"/>
  <c r="N431" i="7"/>
  <c r="R430" i="7"/>
  <c r="N430" i="7"/>
  <c r="R429" i="7"/>
  <c r="N429" i="7"/>
  <c r="R428" i="7"/>
  <c r="N428" i="7"/>
  <c r="R427" i="7"/>
  <c r="N427" i="7"/>
  <c r="R426" i="7"/>
  <c r="N426" i="7"/>
  <c r="R425" i="7"/>
  <c r="N425" i="7"/>
  <c r="R424" i="7"/>
  <c r="N424" i="7"/>
  <c r="R423" i="7"/>
  <c r="N423" i="7"/>
  <c r="R422" i="7"/>
  <c r="N422" i="7"/>
  <c r="R421" i="7"/>
  <c r="N421" i="7"/>
  <c r="R420" i="7"/>
  <c r="N420" i="7"/>
  <c r="R419" i="7"/>
  <c r="N419" i="7"/>
  <c r="R418" i="7"/>
  <c r="N418" i="7"/>
  <c r="N417" i="7"/>
  <c r="N416" i="7"/>
  <c r="N415" i="7"/>
  <c r="N414" i="7"/>
  <c r="N413" i="7"/>
  <c r="N412" i="7"/>
  <c r="N411" i="7"/>
  <c r="N410" i="7"/>
  <c r="N409" i="7"/>
  <c r="N408" i="7"/>
  <c r="N407" i="7"/>
  <c r="N406" i="7"/>
  <c r="N405" i="7"/>
  <c r="N404" i="7"/>
  <c r="N403" i="7"/>
  <c r="N402" i="7"/>
  <c r="N401" i="7"/>
  <c r="N400" i="7"/>
  <c r="N399" i="7"/>
  <c r="N398" i="7"/>
  <c r="N397" i="7"/>
  <c r="N396" i="7"/>
  <c r="N395" i="7"/>
  <c r="N394" i="7"/>
  <c r="N393" i="7"/>
  <c r="N392" i="7"/>
  <c r="N391" i="7"/>
  <c r="N390" i="7"/>
  <c r="N389" i="7"/>
  <c r="N388" i="7"/>
  <c r="N387" i="7"/>
  <c r="N386" i="7"/>
  <c r="N385" i="7"/>
  <c r="N384" i="7"/>
  <c r="N383" i="7"/>
  <c r="N382" i="7"/>
  <c r="N381" i="7"/>
  <c r="N380" i="7"/>
  <c r="N379" i="7"/>
  <c r="N378" i="7"/>
  <c r="N377" i="7"/>
  <c r="N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L20" i="7"/>
  <c r="K19" i="7"/>
  <c r="D13" i="7"/>
  <c r="D11" i="7"/>
  <c r="A10" i="7"/>
  <c r="B27" i="7"/>
  <c r="B26" i="9"/>
  <c r="A26" i="9"/>
  <c r="B27" i="9"/>
  <c r="A27" i="9"/>
  <c r="B1" i="7"/>
  <c r="C27" i="9"/>
  <c r="C28" i="9"/>
  <c r="B28" i="9"/>
  <c r="C29" i="9"/>
  <c r="A28" i="9"/>
  <c r="B29" i="9"/>
  <c r="A29" i="9"/>
  <c r="B30" i="9"/>
  <c r="C30" i="9"/>
  <c r="C31" i="9"/>
  <c r="A30" i="9"/>
  <c r="B31" i="9"/>
  <c r="C32" i="9"/>
  <c r="A31" i="9"/>
  <c r="B32" i="9"/>
  <c r="A32" i="9"/>
  <c r="C33" i="9"/>
  <c r="B33" i="9"/>
  <c r="A33" i="9"/>
  <c r="C34" i="9"/>
  <c r="B34" i="9"/>
  <c r="A34" i="9"/>
  <c r="B35" i="9"/>
  <c r="C35" i="9"/>
  <c r="C36" i="9"/>
  <c r="B36" i="9"/>
  <c r="A35" i="9"/>
  <c r="C37" i="9"/>
  <c r="B37" i="9"/>
  <c r="A36" i="9"/>
  <c r="C38" i="9"/>
  <c r="A37" i="9"/>
  <c r="B38" i="9"/>
  <c r="B39" i="9"/>
  <c r="A38" i="9"/>
  <c r="C39" i="9"/>
  <c r="C40" i="9"/>
  <c r="A39" i="9"/>
  <c r="B40" i="9"/>
  <c r="B41" i="9"/>
  <c r="A40" i="9"/>
  <c r="C41" i="9"/>
  <c r="B42" i="9"/>
  <c r="C42" i="9"/>
  <c r="A41" i="9"/>
  <c r="B43" i="9"/>
  <c r="A42" i="9"/>
  <c r="C43" i="9"/>
  <c r="C44" i="9"/>
  <c r="A43" i="9"/>
  <c r="B44" i="9"/>
  <c r="C45" i="9"/>
  <c r="A44" i="9"/>
  <c r="B45" i="9"/>
  <c r="B46" i="9"/>
  <c r="A45" i="9"/>
  <c r="C46" i="9"/>
  <c r="C47" i="9"/>
  <c r="B47" i="9"/>
  <c r="A46" i="9"/>
  <c r="A47" i="9"/>
  <c r="C48" i="9"/>
  <c r="B48" i="9"/>
  <c r="A48" i="9"/>
  <c r="B49" i="9"/>
  <c r="C49" i="9"/>
  <c r="B50" i="9"/>
  <c r="C50" i="9"/>
  <c r="A49" i="9"/>
  <c r="B327" i="9"/>
  <c r="C51" i="9"/>
  <c r="B51" i="9"/>
  <c r="B328" i="9"/>
  <c r="P327" i="9"/>
  <c r="A51" i="9"/>
  <c r="C52" i="9"/>
  <c r="B52" i="9"/>
  <c r="P328" i="9"/>
  <c r="A50" i="9"/>
  <c r="B53" i="9"/>
  <c r="C53" i="9"/>
  <c r="A52" i="9"/>
  <c r="A53" i="9"/>
  <c r="B54" i="9"/>
  <c r="C54" i="9"/>
  <c r="C55" i="9"/>
  <c r="B55" i="9"/>
  <c r="I55" i="9"/>
  <c r="C56" i="9"/>
  <c r="G55" i="9"/>
  <c r="L55" i="9"/>
  <c r="N55" i="9"/>
  <c r="K55" i="9"/>
  <c r="M55" i="9"/>
  <c r="P55" i="9"/>
  <c r="B56" i="9"/>
  <c r="D55" i="9"/>
  <c r="A55" i="9"/>
  <c r="A56" i="9"/>
  <c r="B57" i="9"/>
  <c r="D56" i="9"/>
  <c r="F56" i="9"/>
  <c r="C57" i="9"/>
  <c r="G56" i="9"/>
  <c r="M56" i="9"/>
  <c r="P56" i="9"/>
  <c r="K56" i="9"/>
  <c r="N56" i="9"/>
  <c r="I56" i="9"/>
  <c r="L56" i="9"/>
  <c r="E55" i="9"/>
  <c r="F55" i="9"/>
  <c r="I57" i="9"/>
  <c r="L57" i="9"/>
  <c r="B58" i="9"/>
  <c r="N57" i="9"/>
  <c r="G57" i="9"/>
  <c r="D57" i="9"/>
  <c r="E57" i="9"/>
  <c r="F57" i="9"/>
  <c r="A57" i="9"/>
  <c r="C58" i="9"/>
  <c r="K57" i="9"/>
  <c r="M57" i="9"/>
  <c r="P57" i="9"/>
  <c r="M58" i="9"/>
  <c r="P58" i="9"/>
  <c r="I58" i="9"/>
  <c r="L58" i="9"/>
  <c r="N58" i="9"/>
  <c r="B59" i="9"/>
  <c r="D58" i="9"/>
  <c r="F58" i="9"/>
  <c r="K58" i="9"/>
  <c r="C59" i="9"/>
  <c r="G58" i="9"/>
  <c r="A58" i="9"/>
  <c r="L59" i="9"/>
  <c r="I59" i="9"/>
  <c r="D59" i="9"/>
  <c r="N59" i="9"/>
  <c r="A59" i="9"/>
  <c r="K59" i="9"/>
  <c r="B60" i="9"/>
  <c r="G59" i="9"/>
  <c r="M59" i="9"/>
  <c r="P59" i="9"/>
  <c r="C60" i="9"/>
  <c r="A60" i="9"/>
  <c r="G60" i="9"/>
  <c r="B61" i="9"/>
  <c r="M60" i="9"/>
  <c r="P60" i="9"/>
  <c r="N60" i="9"/>
  <c r="L60" i="9"/>
  <c r="I60" i="9"/>
  <c r="D60" i="9"/>
  <c r="E60" i="9"/>
  <c r="K60" i="9"/>
  <c r="C61" i="9"/>
  <c r="K61" i="9"/>
  <c r="C62" i="9"/>
  <c r="G61" i="9"/>
  <c r="N61" i="9"/>
  <c r="M61" i="9"/>
  <c r="P61" i="9"/>
  <c r="I61" i="9"/>
  <c r="A61" i="9"/>
  <c r="B62" i="9"/>
  <c r="L61" i="9"/>
  <c r="D61" i="9"/>
  <c r="N62" i="9"/>
  <c r="M62" i="9"/>
  <c r="P62" i="9"/>
  <c r="G62" i="9"/>
  <c r="B63" i="9"/>
  <c r="C63" i="9"/>
  <c r="A62" i="9"/>
  <c r="K62" i="9"/>
  <c r="L62" i="9"/>
  <c r="D62" i="9"/>
  <c r="F62" i="9"/>
  <c r="I62" i="9"/>
  <c r="G63" i="9"/>
  <c r="C64" i="9"/>
  <c r="I63" i="9"/>
  <c r="L63" i="9"/>
  <c r="M63" i="9"/>
  <c r="P63" i="9"/>
  <c r="D63" i="9"/>
  <c r="E63" i="9"/>
  <c r="B64" i="9"/>
  <c r="A63" i="9"/>
  <c r="N63" i="9"/>
  <c r="K63" i="9"/>
  <c r="E62" i="9"/>
  <c r="G64" i="9"/>
  <c r="I64" i="9"/>
  <c r="B65" i="9"/>
  <c r="K64" i="9"/>
  <c r="D64" i="9"/>
  <c r="L64" i="9"/>
  <c r="M64" i="9"/>
  <c r="P64" i="9"/>
  <c r="A64" i="9"/>
  <c r="N64" i="9"/>
  <c r="C65" i="9"/>
  <c r="M65" i="9"/>
  <c r="P65" i="9"/>
  <c r="C66" i="9"/>
  <c r="B66" i="9"/>
  <c r="A65" i="9"/>
  <c r="K65" i="9"/>
  <c r="I65" i="9"/>
  <c r="L65" i="9"/>
  <c r="D65" i="9"/>
  <c r="F65" i="9"/>
  <c r="G65" i="9"/>
  <c r="N65" i="9"/>
  <c r="K66" i="9"/>
  <c r="B67" i="9"/>
  <c r="A66" i="9"/>
  <c r="D66" i="9"/>
  <c r="L66" i="9"/>
  <c r="N66" i="9"/>
  <c r="G66" i="9"/>
  <c r="C67" i="9"/>
  <c r="I66" i="9"/>
  <c r="M66" i="9"/>
  <c r="P66" i="9"/>
  <c r="I67" i="9"/>
  <c r="K67" i="9"/>
  <c r="G67" i="9"/>
  <c r="D67" i="9"/>
  <c r="A67" i="9"/>
  <c r="C68" i="9"/>
  <c r="L67" i="9"/>
  <c r="M67" i="9"/>
  <c r="P67" i="9"/>
  <c r="N67" i="9"/>
  <c r="B68" i="9"/>
  <c r="K68" i="9"/>
  <c r="L68" i="9"/>
  <c r="D68" i="9"/>
  <c r="G68" i="9"/>
  <c r="I68" i="9"/>
  <c r="N68" i="9"/>
  <c r="C69" i="9"/>
  <c r="A68" i="9"/>
  <c r="B69" i="9"/>
  <c r="M68" i="9"/>
  <c r="P68" i="9"/>
  <c r="L69" i="9"/>
  <c r="B70" i="9"/>
  <c r="N69" i="9"/>
  <c r="I69" i="9"/>
  <c r="C70" i="9"/>
  <c r="G69" i="9"/>
  <c r="M69" i="9"/>
  <c r="P69" i="9"/>
  <c r="K69" i="9"/>
  <c r="D69" i="9"/>
  <c r="A69" i="9"/>
  <c r="K70" i="9"/>
  <c r="A70" i="9"/>
  <c r="I70" i="9"/>
  <c r="M70" i="9"/>
  <c r="P70" i="9"/>
  <c r="C71" i="9"/>
  <c r="B71" i="9"/>
  <c r="N70" i="9"/>
  <c r="G70" i="9"/>
  <c r="D70" i="9"/>
  <c r="L70" i="9"/>
  <c r="C72" i="9"/>
  <c r="A71" i="9"/>
  <c r="K71" i="9"/>
  <c r="M71" i="9"/>
  <c r="P71" i="9"/>
  <c r="I71" i="9"/>
  <c r="L71" i="9"/>
  <c r="B72" i="9"/>
  <c r="G71" i="9"/>
  <c r="N71" i="9"/>
  <c r="D71" i="9"/>
  <c r="F71" i="9"/>
  <c r="D72" i="9"/>
  <c r="B73" i="9"/>
  <c r="L72" i="9"/>
  <c r="G72" i="9"/>
  <c r="I72" i="9"/>
  <c r="K72" i="9"/>
  <c r="N72" i="9"/>
  <c r="A72" i="9"/>
  <c r="M72" i="9"/>
  <c r="P72" i="9"/>
  <c r="C73" i="9"/>
  <c r="N73" i="9"/>
  <c r="A73" i="9"/>
  <c r="C74" i="9"/>
  <c r="M73" i="9"/>
  <c r="P73" i="9"/>
  <c r="K73" i="9"/>
  <c r="G73" i="9"/>
  <c r="B74" i="9"/>
  <c r="I73" i="9"/>
  <c r="D73" i="9"/>
  <c r="L73" i="9"/>
  <c r="N74" i="9"/>
  <c r="K74" i="9"/>
  <c r="L74" i="9"/>
  <c r="C75" i="9"/>
  <c r="B75" i="9"/>
  <c r="G74" i="9"/>
  <c r="A74" i="9"/>
  <c r="M74" i="9"/>
  <c r="P74" i="9"/>
  <c r="I74" i="9"/>
  <c r="D74" i="9"/>
  <c r="F74" i="9"/>
  <c r="E74" i="9"/>
  <c r="K75" i="9"/>
  <c r="A75" i="9"/>
  <c r="G75" i="9"/>
  <c r="D75" i="9"/>
  <c r="F75" i="9"/>
  <c r="E75" i="9"/>
  <c r="N75" i="9"/>
  <c r="M75" i="9"/>
  <c r="P75" i="9"/>
  <c r="L75" i="9"/>
  <c r="C76" i="9"/>
  <c r="B76" i="9"/>
  <c r="I75" i="9"/>
  <c r="C77" i="9"/>
  <c r="D76" i="9"/>
  <c r="E76" i="9"/>
  <c r="M76" i="9"/>
  <c r="P76" i="9"/>
  <c r="A76" i="9"/>
  <c r="I76" i="9"/>
  <c r="K76" i="9"/>
  <c r="L76" i="9"/>
  <c r="N76" i="9"/>
  <c r="G76" i="9"/>
  <c r="B77" i="9"/>
  <c r="B78" i="9"/>
  <c r="G77" i="9"/>
  <c r="I77" i="9"/>
  <c r="A77" i="9"/>
  <c r="K77" i="9"/>
  <c r="C78" i="9"/>
  <c r="D77" i="9"/>
  <c r="F77" i="9"/>
  <c r="M77" i="9"/>
  <c r="P77" i="9"/>
  <c r="L77" i="9"/>
  <c r="N77" i="9"/>
  <c r="L78" i="9"/>
  <c r="A78" i="9"/>
  <c r="B79" i="9"/>
  <c r="K78" i="9"/>
  <c r="D78" i="9"/>
  <c r="E78" i="9"/>
  <c r="I78" i="9"/>
  <c r="G78" i="9"/>
  <c r="C79" i="9"/>
  <c r="M78" i="9"/>
  <c r="P78" i="9"/>
  <c r="N78" i="9"/>
  <c r="L79" i="9"/>
  <c r="K79" i="9"/>
  <c r="B80" i="9"/>
  <c r="D79" i="9"/>
  <c r="E79" i="9"/>
  <c r="A79" i="9"/>
  <c r="G79" i="9"/>
  <c r="M79" i="9"/>
  <c r="P79" i="9"/>
  <c r="C80" i="9"/>
  <c r="N79" i="9"/>
  <c r="I79" i="9"/>
  <c r="F78" i="9"/>
  <c r="M80" i="9"/>
  <c r="P80" i="9"/>
  <c r="K80" i="9"/>
  <c r="I80" i="9"/>
  <c r="G80" i="9"/>
  <c r="B81" i="9"/>
  <c r="A80" i="9"/>
  <c r="N80" i="9"/>
  <c r="D80" i="9"/>
  <c r="F80" i="9"/>
  <c r="C81" i="9"/>
  <c r="L80" i="9"/>
  <c r="M81" i="9"/>
  <c r="P81" i="9"/>
  <c r="A81" i="9"/>
  <c r="D81" i="9"/>
  <c r="E81" i="9"/>
  <c r="B82" i="9"/>
  <c r="C82" i="9"/>
  <c r="L81" i="9"/>
  <c r="G81" i="9"/>
  <c r="K81" i="9"/>
  <c r="I81" i="9"/>
  <c r="N81" i="9"/>
  <c r="G82" i="9"/>
  <c r="I82" i="9"/>
  <c r="C83" i="9"/>
  <c r="D82" i="9"/>
  <c r="F82" i="9"/>
  <c r="B83" i="9"/>
  <c r="A82" i="9"/>
  <c r="M82" i="9"/>
  <c r="P82" i="9"/>
  <c r="N82" i="9"/>
  <c r="L82" i="9"/>
  <c r="K82" i="9"/>
  <c r="D83" i="9"/>
  <c r="N83" i="9"/>
  <c r="L83" i="9"/>
  <c r="G83" i="9"/>
  <c r="K83" i="9"/>
  <c r="B84" i="9"/>
  <c r="I83" i="9"/>
  <c r="A83" i="9"/>
  <c r="M83" i="9"/>
  <c r="P83" i="9"/>
  <c r="C84" i="9"/>
  <c r="E82" i="9"/>
  <c r="A84" i="9"/>
  <c r="L84" i="9"/>
  <c r="B85" i="9"/>
  <c r="N84" i="9"/>
  <c r="D84" i="9"/>
  <c r="F84" i="9"/>
  <c r="C85" i="9"/>
  <c r="I84" i="9"/>
  <c r="K84" i="9"/>
  <c r="M84" i="9"/>
  <c r="P84" i="9"/>
  <c r="B86" i="9"/>
  <c r="I85" i="9"/>
  <c r="K85" i="9"/>
  <c r="D85" i="9"/>
  <c r="L85" i="9"/>
  <c r="N85" i="9"/>
  <c r="C86" i="9"/>
  <c r="A85" i="9"/>
  <c r="I86" i="9"/>
  <c r="B87" i="9"/>
  <c r="D86" i="9"/>
  <c r="E86" i="9"/>
  <c r="C87" i="9"/>
  <c r="L86" i="9"/>
  <c r="A86" i="9"/>
  <c r="K86" i="9"/>
  <c r="N86" i="9"/>
  <c r="N87" i="9"/>
  <c r="I87" i="9"/>
  <c r="L87" i="9"/>
  <c r="A87" i="9"/>
  <c r="C88" i="9"/>
  <c r="K87" i="9"/>
  <c r="B88" i="9"/>
  <c r="D87" i="9"/>
  <c r="F87" i="9"/>
  <c r="N88" i="9"/>
  <c r="A88" i="9"/>
  <c r="L88" i="9"/>
  <c r="C89" i="9"/>
  <c r="I88" i="9"/>
  <c r="D88" i="9"/>
  <c r="K88" i="9"/>
  <c r="B89" i="9"/>
  <c r="D89" i="9"/>
  <c r="E89" i="9"/>
  <c r="I89" i="9"/>
  <c r="N89" i="9"/>
  <c r="B90" i="9"/>
  <c r="A89" i="9"/>
  <c r="C90" i="9"/>
  <c r="K89" i="9"/>
  <c r="L89" i="9"/>
  <c r="N90" i="9"/>
  <c r="K90" i="9"/>
  <c r="C91" i="9"/>
  <c r="A90" i="9"/>
  <c r="L90" i="9"/>
  <c r="D90" i="9"/>
  <c r="F90" i="9"/>
  <c r="B91" i="9"/>
  <c r="I90" i="9"/>
  <c r="A91" i="9"/>
  <c r="N91" i="9"/>
  <c r="D91" i="9"/>
  <c r="F91" i="9"/>
  <c r="K91" i="9"/>
  <c r="C92" i="9"/>
  <c r="L91" i="9"/>
  <c r="B92" i="9"/>
  <c r="I91" i="9"/>
  <c r="L92" i="9"/>
  <c r="N92" i="9"/>
  <c r="D92" i="9"/>
  <c r="E92" i="9"/>
  <c r="B93" i="9"/>
  <c r="K92" i="9"/>
  <c r="I92" i="9"/>
  <c r="C93" i="9"/>
  <c r="A92" i="9"/>
  <c r="A93" i="9"/>
  <c r="D93" i="9"/>
  <c r="F93" i="9"/>
  <c r="K93" i="9"/>
  <c r="N93" i="9"/>
  <c r="C94" i="9"/>
  <c r="B94" i="9"/>
  <c r="I93" i="9"/>
  <c r="L93" i="9"/>
  <c r="F92" i="9"/>
  <c r="A94" i="9"/>
  <c r="C95" i="9"/>
  <c r="K94" i="9"/>
  <c r="L94" i="9"/>
  <c r="N94" i="9"/>
  <c r="B95" i="9"/>
  <c r="I94" i="9"/>
  <c r="E93" i="9"/>
  <c r="D94" i="9"/>
  <c r="L95" i="9"/>
  <c r="D95" i="9"/>
  <c r="E95" i="9"/>
  <c r="K95" i="9"/>
  <c r="B96" i="9"/>
  <c r="C96" i="9"/>
  <c r="A95" i="9"/>
  <c r="I95" i="9"/>
  <c r="N95" i="9"/>
  <c r="D96" i="9"/>
  <c r="B97" i="9"/>
  <c r="I96" i="9"/>
  <c r="L96" i="9"/>
  <c r="C97" i="9"/>
  <c r="K96" i="9"/>
  <c r="A96" i="9"/>
  <c r="N96" i="9"/>
  <c r="F95" i="9"/>
  <c r="I97" i="9"/>
  <c r="D97" i="9"/>
  <c r="E97" i="9"/>
  <c r="A97" i="9"/>
  <c r="K97" i="9"/>
  <c r="L97" i="9"/>
  <c r="B98" i="9"/>
  <c r="C98" i="9"/>
  <c r="N97" i="9"/>
  <c r="F97" i="9"/>
  <c r="D98" i="9"/>
  <c r="E98" i="9"/>
  <c r="C99" i="9"/>
  <c r="N98" i="9"/>
  <c r="A98" i="9"/>
  <c r="K98" i="9"/>
  <c r="B99" i="9"/>
  <c r="I98" i="9"/>
  <c r="L98" i="9"/>
  <c r="L99" i="9"/>
  <c r="D99" i="9"/>
  <c r="E99" i="9"/>
  <c r="K99" i="9"/>
  <c r="C100" i="9"/>
  <c r="A99" i="9"/>
  <c r="I99" i="9"/>
  <c r="N99" i="9"/>
  <c r="B100" i="9"/>
  <c r="A100" i="9"/>
  <c r="N100" i="9"/>
  <c r="C101" i="9"/>
  <c r="I100" i="9"/>
  <c r="B101" i="9"/>
  <c r="D100" i="9"/>
  <c r="E100" i="9"/>
  <c r="F99" i="9"/>
  <c r="A101" i="9"/>
  <c r="D101" i="9"/>
  <c r="F101" i="9"/>
  <c r="C102" i="9"/>
  <c r="K101" i="9"/>
  <c r="I101" i="9"/>
  <c r="B102" i="9"/>
  <c r="N101" i="9"/>
  <c r="L101" i="9"/>
  <c r="A102" i="9"/>
  <c r="C103" i="9"/>
  <c r="K102" i="9"/>
  <c r="N102" i="9"/>
  <c r="L102" i="9"/>
  <c r="D102" i="9"/>
  <c r="E102" i="9"/>
  <c r="B103" i="9"/>
  <c r="I102" i="9"/>
  <c r="K103" i="9"/>
  <c r="A103" i="9"/>
  <c r="B104" i="9"/>
  <c r="N103" i="9"/>
  <c r="I103" i="9"/>
  <c r="L103" i="9"/>
  <c r="C104" i="9"/>
  <c r="D103" i="9"/>
  <c r="F103" i="9"/>
  <c r="L104" i="9"/>
  <c r="K104" i="9"/>
  <c r="N104" i="9"/>
  <c r="B105" i="9"/>
  <c r="I104" i="9"/>
  <c r="C105" i="9"/>
  <c r="A104" i="9"/>
  <c r="D104" i="9"/>
  <c r="N105" i="9"/>
  <c r="C106" i="9"/>
  <c r="K105" i="9"/>
  <c r="L105" i="9"/>
  <c r="B106" i="9"/>
  <c r="I105" i="9"/>
  <c r="D105" i="9"/>
  <c r="A105" i="9"/>
  <c r="D106" i="9"/>
  <c r="C107" i="9"/>
  <c r="I106" i="9"/>
  <c r="L106" i="9"/>
  <c r="B107" i="9"/>
  <c r="K106" i="9"/>
  <c r="N106" i="9"/>
  <c r="A106" i="9"/>
  <c r="K107" i="9"/>
  <c r="I107" i="9"/>
  <c r="A107" i="9"/>
  <c r="D107" i="9"/>
  <c r="E107" i="9"/>
  <c r="B108" i="9"/>
  <c r="N107" i="9"/>
  <c r="L107" i="9"/>
  <c r="C108" i="9"/>
  <c r="D108" i="9"/>
  <c r="L108" i="9"/>
  <c r="A108" i="9"/>
  <c r="N108" i="9"/>
  <c r="C109" i="9"/>
  <c r="I108" i="9"/>
  <c r="B109" i="9"/>
  <c r="K108" i="9"/>
  <c r="D109" i="9"/>
  <c r="B110" i="9"/>
  <c r="N109" i="9"/>
  <c r="I109" i="9"/>
  <c r="C110" i="9"/>
  <c r="L109" i="9"/>
  <c r="A109" i="9"/>
  <c r="K109" i="9"/>
  <c r="K110" i="9"/>
  <c r="C111" i="9"/>
  <c r="D110" i="9"/>
  <c r="F110" i="9"/>
  <c r="L110" i="9"/>
  <c r="A110" i="9"/>
  <c r="I110" i="9"/>
  <c r="N110" i="9"/>
  <c r="B111" i="9"/>
  <c r="I111" i="9"/>
  <c r="L111" i="9"/>
  <c r="C112" i="9"/>
  <c r="A111" i="9"/>
  <c r="D111" i="9"/>
  <c r="B112" i="9"/>
  <c r="N111" i="9"/>
  <c r="K111" i="9"/>
  <c r="I112" i="9"/>
  <c r="A112" i="9"/>
  <c r="B113" i="9"/>
  <c r="N112" i="9"/>
  <c r="L112" i="9"/>
  <c r="D112" i="9"/>
  <c r="E112" i="9"/>
  <c r="C113" i="9"/>
  <c r="K112" i="9"/>
  <c r="C114" i="9"/>
  <c r="N113" i="9"/>
  <c r="I113" i="9"/>
  <c r="B114" i="9"/>
  <c r="K113" i="9"/>
  <c r="L113" i="9"/>
  <c r="A113" i="9"/>
  <c r="D113" i="9"/>
  <c r="K114" i="9"/>
  <c r="I114" i="9"/>
  <c r="D114" i="9"/>
  <c r="E114" i="9"/>
  <c r="L114" i="9"/>
  <c r="N114" i="9"/>
  <c r="C115" i="9"/>
  <c r="A114" i="9"/>
  <c r="B115" i="9"/>
  <c r="I115" i="9"/>
  <c r="C116" i="9"/>
  <c r="A115" i="9"/>
  <c r="L115" i="9"/>
  <c r="D115" i="9"/>
  <c r="K115" i="9"/>
  <c r="N115" i="9"/>
  <c r="B116" i="9"/>
  <c r="A116" i="9"/>
  <c r="B117" i="9"/>
  <c r="L116" i="9"/>
  <c r="K116" i="9"/>
  <c r="I116" i="9"/>
  <c r="D116" i="9"/>
  <c r="N116" i="9"/>
  <c r="C117" i="9"/>
  <c r="C118" i="9"/>
  <c r="L117" i="9"/>
  <c r="A117" i="9"/>
  <c r="I117" i="9"/>
  <c r="D117" i="9"/>
  <c r="B118" i="9"/>
  <c r="N117" i="9"/>
  <c r="K117" i="9"/>
  <c r="D118" i="9"/>
  <c r="E118" i="9"/>
  <c r="I118" i="9"/>
  <c r="C119" i="9"/>
  <c r="N118" i="9"/>
  <c r="L118" i="9"/>
  <c r="A118" i="9"/>
  <c r="B119" i="9"/>
  <c r="K118" i="9"/>
  <c r="N119" i="9"/>
  <c r="A119" i="9"/>
  <c r="L119" i="9"/>
  <c r="I119" i="9"/>
  <c r="K119" i="9"/>
  <c r="B120" i="9"/>
  <c r="C120" i="9"/>
  <c r="D119" i="9"/>
  <c r="F119" i="9"/>
  <c r="N120" i="9"/>
  <c r="D120" i="9"/>
  <c r="I120" i="9"/>
  <c r="A120" i="9"/>
  <c r="C121" i="9"/>
  <c r="K120" i="9"/>
  <c r="L120" i="9"/>
  <c r="B121" i="9"/>
  <c r="D121" i="9"/>
  <c r="F121" i="9"/>
  <c r="I121" i="9"/>
  <c r="C122" i="9"/>
  <c r="A121" i="9"/>
  <c r="L121" i="9"/>
  <c r="K121" i="9"/>
  <c r="B122" i="9"/>
  <c r="N121" i="9"/>
  <c r="B123" i="9"/>
  <c r="K122" i="9"/>
  <c r="C123" i="9"/>
  <c r="A122" i="9"/>
  <c r="I122" i="9"/>
  <c r="D122" i="9"/>
  <c r="N122" i="9"/>
  <c r="L122" i="9"/>
  <c r="E121" i="9"/>
  <c r="I123" i="9"/>
  <c r="A123" i="9"/>
  <c r="D123" i="9"/>
  <c r="F123" i="9"/>
  <c r="L123" i="9"/>
  <c r="N123" i="9"/>
  <c r="K123" i="9"/>
  <c r="C124" i="9"/>
  <c r="B124" i="9"/>
  <c r="B125" i="9"/>
  <c r="I124" i="9"/>
  <c r="C125" i="9"/>
  <c r="A124" i="9"/>
  <c r="L124" i="9"/>
  <c r="K124" i="9"/>
  <c r="N124" i="9"/>
  <c r="D124" i="9"/>
  <c r="A125" i="9"/>
  <c r="I125" i="9"/>
  <c r="K125" i="9"/>
  <c r="D125" i="9"/>
  <c r="N125" i="9"/>
  <c r="C126" i="9"/>
  <c r="B126" i="9"/>
  <c r="L125" i="9"/>
  <c r="L126" i="9"/>
  <c r="N126" i="9"/>
  <c r="D126" i="9"/>
  <c r="E126" i="9"/>
  <c r="F126" i="9"/>
  <c r="C127" i="9"/>
  <c r="B127" i="9"/>
  <c r="A126" i="9"/>
  <c r="K126" i="9"/>
  <c r="I126" i="9"/>
  <c r="L127" i="9"/>
  <c r="A127" i="9"/>
  <c r="C128" i="9"/>
  <c r="D127" i="9"/>
  <c r="N127" i="9"/>
  <c r="I127" i="9"/>
  <c r="B128" i="9"/>
  <c r="K127" i="9"/>
  <c r="A128" i="9"/>
  <c r="B129" i="9"/>
  <c r="N128" i="9"/>
  <c r="K128" i="9"/>
  <c r="C129" i="9"/>
  <c r="I128" i="9"/>
  <c r="L128" i="9"/>
  <c r="D128" i="9"/>
  <c r="K129" i="9"/>
  <c r="I129" i="9"/>
  <c r="N129" i="9"/>
  <c r="A129" i="9"/>
  <c r="D129" i="9"/>
  <c r="F129" i="9"/>
  <c r="B130" i="9"/>
  <c r="L129" i="9"/>
  <c r="C130" i="9"/>
  <c r="I130" i="9"/>
  <c r="L130" i="9"/>
  <c r="B131" i="9"/>
  <c r="C131" i="9"/>
  <c r="K130" i="9"/>
  <c r="A130" i="9"/>
  <c r="D130" i="9"/>
  <c r="F130" i="9"/>
  <c r="N130" i="9"/>
  <c r="B132" i="9"/>
  <c r="N131" i="9"/>
  <c r="L131" i="9"/>
  <c r="I131" i="9"/>
  <c r="C132" i="9"/>
  <c r="K131" i="9"/>
  <c r="A131" i="9"/>
  <c r="D131" i="9"/>
  <c r="E131" i="9"/>
  <c r="F131" i="9"/>
  <c r="A132" i="9"/>
  <c r="N132" i="9"/>
  <c r="C133" i="9"/>
  <c r="B133" i="9"/>
  <c r="I132" i="9"/>
  <c r="K132" i="9"/>
  <c r="L132" i="9"/>
  <c r="D132" i="9"/>
  <c r="E132" i="9"/>
  <c r="K133" i="9"/>
  <c r="C134" i="9"/>
  <c r="N133" i="9"/>
  <c r="B134" i="9"/>
  <c r="D133" i="9"/>
  <c r="A133" i="9"/>
  <c r="L133" i="9"/>
  <c r="I133" i="9"/>
  <c r="L134" i="9"/>
  <c r="A134" i="9"/>
  <c r="K134" i="9"/>
  <c r="N134" i="9"/>
  <c r="D134" i="9"/>
  <c r="I134" i="9"/>
  <c r="B135" i="9"/>
  <c r="C135" i="9"/>
  <c r="K135" i="9"/>
  <c r="D135" i="9"/>
  <c r="E135" i="9"/>
  <c r="F135" i="9"/>
  <c r="C136" i="9"/>
  <c r="N135" i="9"/>
  <c r="B136" i="9"/>
  <c r="A135" i="9"/>
  <c r="L135" i="9"/>
  <c r="I135" i="9"/>
  <c r="I136" i="9"/>
  <c r="N136" i="9"/>
  <c r="K136" i="9"/>
  <c r="L136" i="9"/>
  <c r="C137" i="9"/>
  <c r="A136" i="9"/>
  <c r="B137" i="9"/>
  <c r="D136" i="9"/>
  <c r="E136" i="9"/>
  <c r="D137" i="9"/>
  <c r="B138" i="9"/>
  <c r="I137" i="9"/>
  <c r="K137" i="9"/>
  <c r="C138" i="9"/>
  <c r="N137" i="9"/>
  <c r="L137" i="9"/>
  <c r="B139" i="9"/>
  <c r="C139" i="9"/>
  <c r="K138" i="9"/>
  <c r="D138" i="9"/>
  <c r="E138" i="9"/>
  <c r="N138" i="9"/>
  <c r="L138" i="9"/>
  <c r="I138" i="9"/>
  <c r="N139" i="9"/>
  <c r="C140" i="9"/>
  <c r="B140" i="9"/>
  <c r="K139" i="9"/>
  <c r="D139" i="9"/>
  <c r="I139" i="9"/>
  <c r="L139" i="9"/>
  <c r="I140" i="9"/>
  <c r="N140" i="9"/>
  <c r="C141" i="9"/>
  <c r="D140" i="9"/>
  <c r="E140" i="9"/>
  <c r="B141" i="9"/>
  <c r="K140" i="9"/>
  <c r="L140" i="9"/>
  <c r="N141" i="9"/>
  <c r="C142" i="9"/>
  <c r="I141" i="9"/>
  <c r="D141" i="9"/>
  <c r="K141" i="9"/>
  <c r="B142" i="9"/>
  <c r="L141" i="9"/>
  <c r="K142" i="9"/>
  <c r="C143" i="9"/>
  <c r="L142" i="9"/>
  <c r="N142" i="9"/>
  <c r="B143" i="9"/>
  <c r="D142" i="9"/>
  <c r="E142" i="9"/>
  <c r="I142" i="9"/>
  <c r="K143" i="9"/>
  <c r="D143" i="9"/>
  <c r="F143" i="9"/>
  <c r="C144" i="9"/>
  <c r="L143" i="9"/>
  <c r="B144" i="9"/>
  <c r="I143" i="9"/>
  <c r="N143" i="9"/>
  <c r="L144" i="9"/>
  <c r="N144" i="9"/>
  <c r="C145" i="9"/>
  <c r="K144" i="9"/>
  <c r="D144" i="9"/>
  <c r="F144" i="9"/>
  <c r="E144" i="9"/>
  <c r="I144" i="9"/>
  <c r="B145" i="9"/>
  <c r="N145" i="9"/>
  <c r="L145" i="9"/>
  <c r="D145" i="9"/>
  <c r="F145" i="9"/>
  <c r="I145" i="9"/>
  <c r="C146" i="9"/>
  <c r="K145" i="9"/>
  <c r="B146" i="9"/>
  <c r="D146" i="9"/>
  <c r="F146" i="9"/>
  <c r="B147" i="9"/>
  <c r="K146" i="9"/>
  <c r="I146" i="9"/>
  <c r="N146" i="9"/>
  <c r="C147" i="9"/>
  <c r="L146" i="9"/>
  <c r="E145" i="9"/>
  <c r="L147" i="9"/>
  <c r="D147" i="9"/>
  <c r="E147" i="9"/>
  <c r="B148" i="9"/>
  <c r="C148" i="9"/>
  <c r="K147" i="9"/>
  <c r="N147" i="9"/>
  <c r="I147" i="9"/>
  <c r="F147" i="9"/>
  <c r="N148" i="9"/>
  <c r="L148" i="9"/>
  <c r="I148" i="9"/>
  <c r="D148" i="9"/>
  <c r="F148" i="9"/>
  <c r="K148" i="9"/>
  <c r="B149" i="9"/>
  <c r="C149" i="9"/>
  <c r="N149" i="9"/>
  <c r="L149" i="9"/>
  <c r="B150" i="9"/>
  <c r="D149" i="9"/>
  <c r="F149" i="9"/>
  <c r="I149" i="9"/>
  <c r="C150" i="9"/>
  <c r="K149" i="9"/>
  <c r="I150" i="9"/>
  <c r="N150" i="9"/>
  <c r="K150" i="9"/>
  <c r="D150" i="9"/>
  <c r="F150" i="9"/>
  <c r="B151" i="9"/>
  <c r="C151" i="9"/>
  <c r="L150" i="9"/>
  <c r="K151" i="9"/>
  <c r="B152" i="9"/>
  <c r="D151" i="9"/>
  <c r="F151" i="9"/>
  <c r="L151" i="9"/>
  <c r="N151" i="9"/>
  <c r="C152" i="9"/>
  <c r="I151" i="9"/>
  <c r="D152" i="9"/>
  <c r="F152" i="9"/>
  <c r="B153" i="9"/>
  <c r="L152" i="9"/>
  <c r="K152" i="9"/>
  <c r="N152" i="9"/>
  <c r="I152" i="9"/>
  <c r="C153" i="9"/>
  <c r="C154" i="9"/>
  <c r="B154" i="9"/>
  <c r="K153" i="9"/>
  <c r="I153" i="9"/>
  <c r="N153" i="9"/>
  <c r="D153" i="9"/>
  <c r="F153" i="9"/>
  <c r="L153" i="9"/>
  <c r="D154" i="9"/>
  <c r="F154" i="9"/>
  <c r="N154" i="9"/>
  <c r="B155" i="9"/>
  <c r="L154" i="9"/>
  <c r="I154" i="9"/>
  <c r="K154" i="9"/>
  <c r="C155" i="9"/>
  <c r="K155" i="9"/>
  <c r="C156" i="9"/>
  <c r="B156" i="9"/>
  <c r="L155" i="9"/>
  <c r="N155" i="9"/>
  <c r="D155" i="9"/>
  <c r="F155" i="9"/>
  <c r="I155" i="9"/>
  <c r="K156" i="9"/>
  <c r="B157" i="9"/>
  <c r="I156" i="9"/>
  <c r="C157" i="9"/>
  <c r="D156" i="9"/>
  <c r="F156" i="9"/>
  <c r="L156" i="9"/>
  <c r="N156" i="9"/>
  <c r="K157" i="9"/>
  <c r="L157" i="9"/>
  <c r="D157" i="9"/>
  <c r="F157" i="9"/>
  <c r="N157" i="9"/>
  <c r="B158" i="9"/>
  <c r="I157" i="9"/>
  <c r="C158" i="9"/>
  <c r="C159" i="9"/>
  <c r="K158" i="9"/>
  <c r="B159" i="9"/>
  <c r="I158" i="9"/>
  <c r="D158" i="9"/>
  <c r="F158" i="9"/>
  <c r="L158" i="9"/>
  <c r="N158" i="9"/>
  <c r="B160" i="9"/>
  <c r="C160" i="9"/>
  <c r="K159" i="9"/>
  <c r="I159" i="9"/>
  <c r="D159" i="9"/>
  <c r="F159" i="9"/>
  <c r="L159" i="9"/>
  <c r="N159" i="9"/>
  <c r="K160" i="9"/>
  <c r="D160" i="9"/>
  <c r="F160" i="9"/>
  <c r="N160" i="9"/>
  <c r="B161" i="9"/>
  <c r="I160" i="9"/>
  <c r="C161" i="9"/>
  <c r="L160" i="9"/>
  <c r="I161" i="9"/>
  <c r="D161" i="9"/>
  <c r="F161" i="9"/>
  <c r="K161" i="9"/>
  <c r="N161" i="9"/>
  <c r="L161" i="9"/>
  <c r="B162" i="9"/>
  <c r="C162" i="9"/>
  <c r="L162" i="9"/>
  <c r="C163" i="9"/>
  <c r="K162" i="9"/>
  <c r="D162" i="9"/>
  <c r="F162" i="9"/>
  <c r="N162" i="9"/>
  <c r="I162" i="9"/>
  <c r="B163" i="9"/>
  <c r="L163" i="9"/>
  <c r="N163" i="9"/>
  <c r="B164" i="9"/>
  <c r="I163" i="9"/>
  <c r="C164" i="9"/>
  <c r="K163" i="9"/>
  <c r="D163" i="9"/>
  <c r="F163" i="9"/>
  <c r="L164" i="9"/>
  <c r="D164" i="9"/>
  <c r="F164" i="9"/>
  <c r="C165" i="9"/>
  <c r="I164" i="9"/>
  <c r="B165" i="9"/>
  <c r="K164" i="9"/>
  <c r="N164" i="9"/>
  <c r="D165" i="9"/>
  <c r="F165" i="9"/>
  <c r="B166" i="9"/>
  <c r="I165" i="9"/>
  <c r="L165" i="9"/>
  <c r="K165" i="9"/>
  <c r="C166" i="9"/>
  <c r="N165" i="9"/>
  <c r="L166" i="9"/>
  <c r="I166" i="9"/>
  <c r="N166" i="9"/>
  <c r="D166" i="9"/>
  <c r="F166" i="9"/>
  <c r="B167" i="9"/>
  <c r="C167" i="9"/>
  <c r="K166" i="9"/>
  <c r="K167" i="9"/>
  <c r="D167" i="9"/>
  <c r="F167" i="9"/>
  <c r="N167" i="9"/>
  <c r="C168" i="9"/>
  <c r="I167" i="9"/>
  <c r="B168" i="9"/>
  <c r="L167" i="9"/>
  <c r="D168" i="9"/>
  <c r="F168" i="9"/>
  <c r="C169" i="9"/>
  <c r="N168" i="9"/>
  <c r="K168" i="9"/>
  <c r="L168" i="9"/>
  <c r="I168" i="9"/>
  <c r="B169" i="9"/>
  <c r="I169" i="9"/>
  <c r="B170" i="9"/>
  <c r="L169" i="9"/>
  <c r="D169" i="9"/>
  <c r="F169" i="9"/>
  <c r="C170" i="9"/>
  <c r="K169" i="9"/>
  <c r="N169" i="9"/>
  <c r="L170" i="9"/>
  <c r="B171" i="9"/>
  <c r="I170" i="9"/>
  <c r="K170" i="9"/>
  <c r="C171" i="9"/>
  <c r="D170" i="9"/>
  <c r="F170" i="9"/>
  <c r="N170" i="9"/>
  <c r="C172" i="9"/>
  <c r="L171" i="9"/>
  <c r="K171" i="9"/>
  <c r="B172" i="9"/>
  <c r="D171" i="9"/>
  <c r="F171" i="9"/>
  <c r="N171" i="9"/>
  <c r="I171" i="9"/>
  <c r="I172" i="9"/>
  <c r="C173" i="9"/>
  <c r="D172" i="9"/>
  <c r="F172" i="9"/>
  <c r="K172" i="9"/>
  <c r="L172" i="9"/>
  <c r="N172" i="9"/>
  <c r="B173" i="9"/>
  <c r="I173" i="9"/>
  <c r="N173" i="9"/>
  <c r="C174" i="9"/>
  <c r="L173" i="9"/>
  <c r="K173" i="9"/>
  <c r="D173" i="9"/>
  <c r="F173" i="9"/>
  <c r="B174" i="9"/>
  <c r="D174" i="9"/>
  <c r="F174" i="9"/>
  <c r="L174" i="9"/>
  <c r="I174" i="9"/>
  <c r="C175" i="9"/>
  <c r="K174" i="9"/>
  <c r="B175" i="9"/>
  <c r="N174" i="9"/>
  <c r="L175" i="9"/>
  <c r="I175" i="9"/>
  <c r="C176" i="9"/>
  <c r="D175" i="9"/>
  <c r="F175" i="9"/>
  <c r="B176" i="9"/>
  <c r="N175" i="9"/>
  <c r="K175" i="9"/>
  <c r="C177" i="9"/>
  <c r="N176" i="9"/>
  <c r="K176" i="9"/>
  <c r="I176" i="9"/>
  <c r="L176" i="9"/>
  <c r="D176" i="9"/>
  <c r="F176" i="9"/>
  <c r="B177" i="9"/>
  <c r="B178" i="9"/>
  <c r="I177" i="9"/>
  <c r="N177" i="9"/>
  <c r="C178" i="9"/>
  <c r="D177" i="9"/>
  <c r="F177" i="9"/>
  <c r="K177" i="9"/>
  <c r="L177" i="9"/>
  <c r="D178" i="9"/>
  <c r="F178" i="9"/>
  <c r="K178" i="9"/>
  <c r="C179" i="9"/>
  <c r="L178" i="9"/>
  <c r="N178" i="9"/>
  <c r="B179" i="9"/>
  <c r="I178" i="9"/>
  <c r="D179" i="9"/>
  <c r="F179" i="9"/>
  <c r="L179" i="9"/>
  <c r="B180" i="9"/>
  <c r="C180" i="9"/>
  <c r="I179" i="9"/>
  <c r="K179" i="9"/>
  <c r="N179" i="9"/>
  <c r="D180" i="9"/>
  <c r="F180" i="9"/>
  <c r="B181" i="9"/>
  <c r="N180" i="9"/>
  <c r="L180" i="9"/>
  <c r="I180" i="9"/>
  <c r="C181" i="9"/>
  <c r="K180" i="9"/>
  <c r="K181" i="9"/>
  <c r="I181" i="9"/>
  <c r="L181" i="9"/>
  <c r="D181" i="9"/>
  <c r="F181" i="9"/>
  <c r="C182" i="9"/>
  <c r="N181" i="9"/>
  <c r="B182" i="9"/>
  <c r="K182" i="9"/>
  <c r="N182" i="9"/>
  <c r="C183" i="9"/>
  <c r="L182" i="9"/>
  <c r="D182" i="9"/>
  <c r="F182" i="9"/>
  <c r="I182" i="9"/>
  <c r="B183" i="9"/>
  <c r="C184" i="9"/>
  <c r="N183" i="9"/>
  <c r="B184" i="9"/>
  <c r="D183" i="9"/>
  <c r="F183" i="9"/>
  <c r="K183" i="9"/>
  <c r="I183" i="9"/>
  <c r="L183" i="9"/>
  <c r="D184" i="9"/>
  <c r="F184" i="9"/>
  <c r="C185" i="9"/>
  <c r="I184" i="9"/>
  <c r="N184" i="9"/>
  <c r="K184" i="9"/>
  <c r="B185" i="9"/>
  <c r="L184" i="9"/>
  <c r="L185" i="9"/>
  <c r="B186" i="9"/>
  <c r="C186" i="9"/>
  <c r="K185" i="9"/>
  <c r="D185" i="9"/>
  <c r="F185" i="9"/>
  <c r="I185" i="9"/>
  <c r="N185" i="9"/>
  <c r="B187" i="9"/>
  <c r="K186" i="9"/>
  <c r="I186" i="9"/>
  <c r="L186" i="9"/>
  <c r="D186" i="9"/>
  <c r="F186" i="9"/>
  <c r="N186" i="9"/>
  <c r="C187" i="9"/>
  <c r="I187" i="9"/>
  <c r="L187" i="9"/>
  <c r="B188" i="9"/>
  <c r="K187" i="9"/>
  <c r="D187" i="9"/>
  <c r="F187" i="9"/>
  <c r="C188" i="9"/>
  <c r="N187" i="9"/>
  <c r="I188" i="9"/>
  <c r="C189" i="9"/>
  <c r="L188" i="9"/>
  <c r="K188" i="9"/>
  <c r="N188" i="9"/>
  <c r="B189" i="9"/>
  <c r="D188" i="9"/>
  <c r="F188" i="9"/>
  <c r="B190" i="9"/>
  <c r="I189" i="9"/>
  <c r="L189" i="9"/>
  <c r="D189" i="9"/>
  <c r="F189" i="9"/>
  <c r="C190" i="9"/>
  <c r="K189" i="9"/>
  <c r="N189" i="9"/>
  <c r="D190" i="9"/>
  <c r="F190" i="9"/>
  <c r="C191" i="9"/>
  <c r="L190" i="9"/>
  <c r="K190" i="9"/>
  <c r="N190" i="9"/>
  <c r="B191" i="9"/>
  <c r="I190" i="9"/>
  <c r="K191" i="9"/>
  <c r="N191" i="9"/>
  <c r="D191" i="9"/>
  <c r="F191" i="9"/>
  <c r="L191" i="9"/>
  <c r="B192" i="9"/>
  <c r="I191" i="9"/>
  <c r="C192" i="9"/>
  <c r="B193" i="9"/>
  <c r="L192" i="9"/>
  <c r="N192" i="9"/>
  <c r="C193" i="9"/>
  <c r="K192" i="9"/>
  <c r="I192" i="9"/>
  <c r="D192" i="9"/>
  <c r="F192" i="9"/>
  <c r="I193" i="9"/>
  <c r="L193" i="9"/>
  <c r="D193" i="9"/>
  <c r="F193" i="9"/>
  <c r="B194" i="9"/>
  <c r="C194" i="9"/>
  <c r="N193" i="9"/>
  <c r="K193" i="9"/>
  <c r="N194" i="9"/>
  <c r="C195" i="9"/>
  <c r="D194" i="9"/>
  <c r="F194" i="9"/>
  <c r="I194" i="9"/>
  <c r="L194" i="9"/>
  <c r="K194" i="9"/>
  <c r="B195" i="9"/>
  <c r="I195" i="9"/>
  <c r="B196" i="9"/>
  <c r="D195" i="9"/>
  <c r="F195" i="9"/>
  <c r="L195" i="9"/>
  <c r="K195" i="9"/>
  <c r="N195" i="9"/>
  <c r="C196" i="9"/>
  <c r="I196" i="9"/>
  <c r="C197" i="9"/>
  <c r="B197" i="9"/>
  <c r="K196" i="9"/>
  <c r="D196" i="9"/>
  <c r="F196" i="9"/>
  <c r="N196" i="9"/>
  <c r="L196" i="9"/>
  <c r="K197" i="9"/>
  <c r="C198" i="9"/>
  <c r="B198" i="9"/>
  <c r="N197" i="9"/>
  <c r="D197" i="9"/>
  <c r="F197" i="9"/>
  <c r="L197" i="9"/>
  <c r="I197" i="9"/>
  <c r="C199" i="9"/>
  <c r="B199" i="9"/>
  <c r="L198" i="9"/>
  <c r="I198" i="9"/>
  <c r="D198" i="9"/>
  <c r="F198" i="9"/>
  <c r="K198" i="9"/>
  <c r="N198" i="9"/>
  <c r="I199" i="9"/>
  <c r="K199" i="9"/>
  <c r="C200" i="9"/>
  <c r="N199" i="9"/>
  <c r="L199" i="9"/>
  <c r="D199" i="9"/>
  <c r="F199" i="9"/>
  <c r="B200" i="9"/>
  <c r="N200" i="9"/>
  <c r="D200" i="9"/>
  <c r="F200" i="9"/>
  <c r="C201" i="9"/>
  <c r="K200" i="9"/>
  <c r="B201" i="9"/>
  <c r="L200" i="9"/>
  <c r="I200" i="9"/>
  <c r="C202" i="9"/>
  <c r="D201" i="9"/>
  <c r="F201" i="9"/>
  <c r="K201" i="9"/>
  <c r="B202" i="9"/>
  <c r="N201" i="9"/>
  <c r="I201" i="9"/>
  <c r="L201" i="9"/>
  <c r="B203" i="9"/>
  <c r="D202" i="9"/>
  <c r="F202" i="9"/>
  <c r="L202" i="9"/>
  <c r="K202" i="9"/>
  <c r="C203" i="9"/>
  <c r="I202" i="9"/>
  <c r="N202" i="9"/>
  <c r="N203" i="9"/>
  <c r="B204" i="9"/>
  <c r="I203" i="9"/>
  <c r="C204" i="9"/>
  <c r="K203" i="9"/>
  <c r="D203" i="9"/>
  <c r="F203" i="9"/>
  <c r="L203" i="9"/>
  <c r="B205" i="9"/>
  <c r="K204" i="9"/>
  <c r="L204" i="9"/>
  <c r="C205" i="9"/>
  <c r="I204" i="9"/>
  <c r="D204" i="9"/>
  <c r="F204" i="9"/>
  <c r="N204" i="9"/>
  <c r="D205" i="9"/>
  <c r="F205" i="9"/>
  <c r="L205" i="9"/>
  <c r="B206" i="9"/>
  <c r="K205" i="9"/>
  <c r="I205" i="9"/>
  <c r="C206" i="9"/>
  <c r="N205" i="9"/>
  <c r="B207" i="9"/>
  <c r="N206" i="9"/>
  <c r="K206" i="9"/>
  <c r="D206" i="9"/>
  <c r="F206" i="9"/>
  <c r="I206" i="9"/>
  <c r="C207" i="9"/>
  <c r="L206" i="9"/>
  <c r="B208" i="9"/>
  <c r="N207" i="9"/>
  <c r="D207" i="9"/>
  <c r="F207" i="9"/>
  <c r="I207" i="9"/>
  <c r="L207" i="9"/>
  <c r="K207" i="9"/>
  <c r="C208" i="9"/>
  <c r="I208" i="9"/>
  <c r="B209" i="9"/>
  <c r="N208" i="9"/>
  <c r="L208" i="9"/>
  <c r="C209" i="9"/>
  <c r="D208" i="9"/>
  <c r="F208" i="9"/>
  <c r="K208" i="9"/>
  <c r="N209" i="9"/>
  <c r="I209" i="9"/>
  <c r="K209" i="9"/>
  <c r="B210" i="9"/>
  <c r="L209" i="9"/>
  <c r="C210" i="9"/>
  <c r="D209" i="9"/>
  <c r="F209" i="9"/>
  <c r="C211" i="9"/>
  <c r="L210" i="9"/>
  <c r="N210" i="9"/>
  <c r="D210" i="9"/>
  <c r="F210" i="9"/>
  <c r="K210" i="9"/>
  <c r="I210" i="9"/>
  <c r="B211" i="9"/>
  <c r="N211" i="9"/>
  <c r="B212" i="9"/>
  <c r="I211" i="9"/>
  <c r="K211" i="9"/>
  <c r="L211" i="9"/>
  <c r="C212" i="9"/>
  <c r="D211" i="9"/>
  <c r="F211" i="9"/>
  <c r="L212" i="9"/>
  <c r="K212" i="9"/>
  <c r="B213" i="9"/>
  <c r="C213" i="9"/>
  <c r="N212" i="9"/>
  <c r="D212" i="9"/>
  <c r="F212" i="9"/>
  <c r="I212" i="9"/>
  <c r="L213" i="9"/>
  <c r="C214" i="9"/>
  <c r="N213" i="9"/>
  <c r="D213" i="9"/>
  <c r="F213" i="9"/>
  <c r="I213" i="9"/>
  <c r="K213" i="9"/>
  <c r="B214" i="9"/>
  <c r="D214" i="9"/>
  <c r="F214" i="9"/>
  <c r="C215" i="9"/>
  <c r="I214" i="9"/>
  <c r="N214" i="9"/>
  <c r="B215" i="9"/>
  <c r="L214" i="9"/>
  <c r="K214" i="9"/>
  <c r="C216" i="9"/>
  <c r="L215" i="9"/>
  <c r="N215" i="9"/>
  <c r="K215" i="9"/>
  <c r="B216" i="9"/>
  <c r="I215" i="9"/>
  <c r="D215" i="9"/>
  <c r="F215" i="9"/>
  <c r="D216" i="9"/>
  <c r="F216" i="9"/>
  <c r="L216" i="9"/>
  <c r="N216" i="9"/>
  <c r="C217" i="9"/>
  <c r="K216" i="9"/>
  <c r="B217" i="9"/>
  <c r="I216" i="9"/>
  <c r="B218" i="9"/>
  <c r="I217" i="9"/>
  <c r="N217" i="9"/>
  <c r="L217" i="9"/>
  <c r="D217" i="9"/>
  <c r="F217" i="9"/>
  <c r="K217" i="9"/>
  <c r="C218" i="9"/>
  <c r="C219" i="9"/>
  <c r="L218" i="9"/>
  <c r="D218" i="9"/>
  <c r="F218" i="9"/>
  <c r="B219" i="9"/>
  <c r="K218" i="9"/>
  <c r="N218" i="9"/>
  <c r="I218" i="9"/>
  <c r="L219" i="9"/>
  <c r="C220" i="9"/>
  <c r="I219" i="9"/>
  <c r="K219" i="9"/>
  <c r="D219" i="9"/>
  <c r="F219" i="9"/>
  <c r="B220" i="9"/>
  <c r="N219" i="9"/>
  <c r="K220" i="9"/>
  <c r="N220" i="9"/>
  <c r="D220" i="9"/>
  <c r="F220" i="9"/>
  <c r="L220" i="9"/>
  <c r="C221" i="9"/>
  <c r="B221" i="9"/>
  <c r="I220" i="9"/>
  <c r="I221" i="9"/>
  <c r="N221" i="9"/>
  <c r="C222" i="9"/>
  <c r="B222" i="9"/>
  <c r="D221" i="9"/>
  <c r="F221" i="9"/>
  <c r="K221" i="9"/>
  <c r="L221" i="9"/>
  <c r="L222" i="9"/>
  <c r="C223" i="9"/>
  <c r="D222" i="9"/>
  <c r="F222" i="9"/>
  <c r="K222" i="9"/>
  <c r="B223" i="9"/>
  <c r="I222" i="9"/>
  <c r="N222" i="9"/>
  <c r="B224" i="9"/>
  <c r="D223" i="9"/>
  <c r="F223" i="9"/>
  <c r="L223" i="9"/>
  <c r="K223" i="9"/>
  <c r="C224" i="9"/>
  <c r="N223" i="9"/>
  <c r="I223" i="9"/>
  <c r="B225" i="9"/>
  <c r="N224" i="9"/>
  <c r="I224" i="9"/>
  <c r="D224" i="9"/>
  <c r="F224" i="9"/>
  <c r="L224" i="9"/>
  <c r="C225" i="9"/>
  <c r="K224" i="9"/>
  <c r="L225" i="9"/>
  <c r="C226" i="9"/>
  <c r="K225" i="9"/>
  <c r="I225" i="9"/>
  <c r="D225" i="9"/>
  <c r="F225" i="9"/>
  <c r="B226" i="9"/>
  <c r="N225" i="9"/>
  <c r="C227" i="9"/>
  <c r="L226" i="9"/>
  <c r="I226" i="9"/>
  <c r="D226" i="9"/>
  <c r="F226" i="9"/>
  <c r="K226" i="9"/>
  <c r="B227" i="9"/>
  <c r="N226" i="9"/>
  <c r="B228" i="9"/>
  <c r="C228" i="9"/>
  <c r="I227" i="9"/>
  <c r="L227" i="9"/>
  <c r="N227" i="9"/>
  <c r="K227" i="9"/>
  <c r="D227" i="9"/>
  <c r="F227" i="9"/>
  <c r="B229" i="9"/>
  <c r="D228" i="9"/>
  <c r="F228" i="9"/>
  <c r="I228" i="9"/>
  <c r="N228" i="9"/>
  <c r="L228" i="9"/>
  <c r="C229" i="9"/>
  <c r="K228" i="9"/>
  <c r="D229" i="9"/>
  <c r="F229" i="9"/>
  <c r="I229" i="9"/>
  <c r="L229" i="9"/>
  <c r="K229" i="9"/>
  <c r="N229" i="9"/>
  <c r="C230" i="9"/>
  <c r="B230" i="9"/>
  <c r="K230" i="9"/>
  <c r="L230" i="9"/>
  <c r="N230" i="9"/>
  <c r="I230" i="9"/>
  <c r="B231" i="9"/>
  <c r="D230" i="9"/>
  <c r="F230" i="9"/>
  <c r="C231" i="9"/>
  <c r="I231" i="9"/>
  <c r="D231" i="9"/>
  <c r="F231" i="9"/>
  <c r="B232" i="9"/>
  <c r="L231" i="9"/>
  <c r="K231" i="9"/>
  <c r="C232" i="9"/>
  <c r="N231" i="9"/>
  <c r="B233" i="9"/>
  <c r="D232" i="9"/>
  <c r="F232" i="9"/>
  <c r="I232" i="9"/>
  <c r="C233" i="9"/>
  <c r="L232" i="9"/>
  <c r="N232" i="9"/>
  <c r="K232" i="9"/>
  <c r="L233" i="9"/>
  <c r="I233" i="9"/>
  <c r="N233" i="9"/>
  <c r="C234" i="9"/>
  <c r="B234" i="9"/>
  <c r="D233" i="9"/>
  <c r="F233" i="9"/>
  <c r="K233" i="9"/>
  <c r="D234" i="9"/>
  <c r="F234" i="9"/>
  <c r="N234" i="9"/>
  <c r="L234" i="9"/>
  <c r="C235" i="9"/>
  <c r="K234" i="9"/>
  <c r="B235" i="9"/>
  <c r="I234" i="9"/>
  <c r="M234" i="9"/>
  <c r="P234" i="9"/>
  <c r="L235" i="9"/>
  <c r="D235" i="9"/>
  <c r="F235" i="9"/>
  <c r="K235" i="9"/>
  <c r="N235" i="9"/>
  <c r="C236" i="9"/>
  <c r="I235" i="9"/>
  <c r="B236" i="9"/>
  <c r="D236" i="9"/>
  <c r="F236" i="9"/>
  <c r="I236" i="9"/>
  <c r="L236" i="9"/>
  <c r="N236" i="9"/>
  <c r="K236" i="9"/>
  <c r="C237" i="9"/>
  <c r="B237" i="9"/>
  <c r="I237" i="9"/>
  <c r="N237" i="9"/>
  <c r="B238" i="9"/>
  <c r="D237" i="9"/>
  <c r="F237" i="9"/>
  <c r="L237" i="9"/>
  <c r="C238" i="9"/>
  <c r="K237" i="9"/>
  <c r="N238" i="9"/>
  <c r="K238" i="9"/>
  <c r="L238" i="9"/>
  <c r="I238" i="9"/>
  <c r="C239" i="9"/>
  <c r="D238" i="9"/>
  <c r="F238" i="9"/>
  <c r="B239" i="9"/>
  <c r="B240" i="9"/>
  <c r="K239" i="9"/>
  <c r="C240" i="9"/>
  <c r="I239" i="9"/>
  <c r="N239" i="9"/>
  <c r="D239" i="9"/>
  <c r="F239" i="9"/>
  <c r="L239" i="9"/>
  <c r="L240" i="9"/>
  <c r="C241" i="9"/>
  <c r="I240" i="9"/>
  <c r="D240" i="9"/>
  <c r="F240" i="9"/>
  <c r="N240" i="9"/>
  <c r="B241" i="9"/>
  <c r="K240" i="9"/>
  <c r="D241" i="9"/>
  <c r="F241" i="9"/>
  <c r="B242" i="9"/>
  <c r="L241" i="9"/>
  <c r="I241" i="9"/>
  <c r="K241" i="9"/>
  <c r="C242" i="9"/>
  <c r="N241" i="9"/>
  <c r="I242" i="9"/>
  <c r="K242" i="9"/>
  <c r="D242" i="9"/>
  <c r="F242" i="9"/>
  <c r="B243" i="9"/>
  <c r="L242" i="9"/>
  <c r="C243" i="9"/>
  <c r="N242" i="9"/>
  <c r="C244" i="9"/>
  <c r="N243" i="9"/>
  <c r="K243" i="9"/>
  <c r="B244" i="9"/>
  <c r="L243" i="9"/>
  <c r="I243" i="9"/>
  <c r="D243" i="9"/>
  <c r="F243" i="9"/>
  <c r="C245" i="9"/>
  <c r="L244" i="9"/>
  <c r="K244" i="9"/>
  <c r="B245" i="9"/>
  <c r="I244" i="9"/>
  <c r="N244" i="9"/>
  <c r="D244" i="9"/>
  <c r="F244" i="9"/>
  <c r="B246" i="9"/>
  <c r="L245" i="9"/>
  <c r="N245" i="9"/>
  <c r="K245" i="9"/>
  <c r="C246" i="9"/>
  <c r="D245" i="9"/>
  <c r="F245" i="9"/>
  <c r="I245" i="9"/>
  <c r="N246" i="9"/>
  <c r="C247" i="9"/>
  <c r="B247" i="9"/>
  <c r="I246" i="9"/>
  <c r="D246" i="9"/>
  <c r="F246" i="9"/>
  <c r="L246" i="9"/>
  <c r="K246" i="9"/>
  <c r="B248" i="9"/>
  <c r="N247" i="9"/>
  <c r="I247" i="9"/>
  <c r="D247" i="9"/>
  <c r="F247" i="9"/>
  <c r="K247" i="9"/>
  <c r="L247" i="9"/>
  <c r="C248" i="9"/>
  <c r="N248" i="9"/>
  <c r="K248" i="9"/>
  <c r="I248" i="9"/>
  <c r="C249" i="9"/>
  <c r="D248" i="9"/>
  <c r="F248" i="9"/>
  <c r="L248" i="9"/>
  <c r="B249" i="9"/>
  <c r="N249" i="9"/>
  <c r="I249" i="9"/>
  <c r="C250" i="9"/>
  <c r="L249" i="9"/>
  <c r="K249" i="9"/>
  <c r="D249" i="9"/>
  <c r="F249" i="9"/>
  <c r="B250" i="9"/>
  <c r="D250" i="9"/>
  <c r="F250" i="9"/>
  <c r="C251" i="9"/>
  <c r="K250" i="9"/>
  <c r="N250" i="9"/>
  <c r="I250" i="9"/>
  <c r="L250" i="9"/>
  <c r="B251" i="9"/>
  <c r="K251" i="9"/>
  <c r="C252" i="9"/>
  <c r="L251" i="9"/>
  <c r="B252" i="9"/>
  <c r="N251" i="9"/>
  <c r="D251" i="9"/>
  <c r="F251" i="9"/>
  <c r="I251" i="9"/>
  <c r="B253" i="9"/>
  <c r="C253" i="9"/>
  <c r="D252" i="9"/>
  <c r="F252" i="9"/>
  <c r="I252" i="9"/>
  <c r="N252" i="9"/>
  <c r="K252" i="9"/>
  <c r="L252" i="9"/>
  <c r="K253" i="9"/>
  <c r="B254" i="9"/>
  <c r="C254" i="9"/>
  <c r="L253" i="9"/>
  <c r="N253" i="9"/>
  <c r="D253" i="9"/>
  <c r="F253" i="9"/>
  <c r="I253" i="9"/>
  <c r="N254" i="9"/>
  <c r="C255" i="9"/>
  <c r="D254" i="9"/>
  <c r="F254" i="9"/>
  <c r="I254" i="9"/>
  <c r="L254" i="9"/>
  <c r="B255" i="9"/>
  <c r="K254" i="9"/>
  <c r="N255" i="9"/>
  <c r="B256" i="9"/>
  <c r="K255" i="9"/>
  <c r="C256" i="9"/>
  <c r="I255" i="9"/>
  <c r="L255" i="9"/>
  <c r="D255" i="9"/>
  <c r="F255" i="9"/>
  <c r="I256" i="9"/>
  <c r="K256" i="9"/>
  <c r="D256" i="9"/>
  <c r="F256" i="9"/>
  <c r="L256" i="9"/>
  <c r="N256" i="9"/>
  <c r="B257" i="9"/>
  <c r="C257" i="9"/>
  <c r="B258" i="9"/>
  <c r="L257" i="9"/>
  <c r="N257" i="9"/>
  <c r="K257" i="9"/>
  <c r="D257" i="9"/>
  <c r="F257" i="9"/>
  <c r="I257" i="9"/>
  <c r="C258" i="9"/>
  <c r="L258" i="9"/>
  <c r="C259" i="9"/>
  <c r="K258" i="9"/>
  <c r="N258" i="9"/>
  <c r="D258" i="9"/>
  <c r="F258" i="9"/>
  <c r="I258" i="9"/>
  <c r="B259" i="9"/>
  <c r="B260" i="9"/>
  <c r="I259" i="9"/>
  <c r="L259" i="9"/>
  <c r="N259" i="9"/>
  <c r="C260" i="9"/>
  <c r="K259" i="9"/>
  <c r="D259" i="9"/>
  <c r="F259" i="9"/>
  <c r="I260" i="9"/>
  <c r="L260" i="9"/>
  <c r="K260" i="9"/>
  <c r="B261" i="9"/>
  <c r="N260" i="9"/>
  <c r="D260" i="9"/>
  <c r="F260" i="9"/>
  <c r="C261" i="9"/>
  <c r="N261" i="9"/>
  <c r="L261" i="9"/>
  <c r="I261" i="9"/>
  <c r="K261" i="9"/>
  <c r="B262" i="9"/>
  <c r="C262" i="9"/>
  <c r="D261" i="9"/>
  <c r="F261" i="9"/>
  <c r="N262" i="9"/>
  <c r="I262" i="9"/>
  <c r="D262" i="9"/>
  <c r="F262" i="9"/>
  <c r="C263" i="9"/>
  <c r="L262" i="9"/>
  <c r="B263" i="9"/>
  <c r="K262" i="9"/>
  <c r="K263" i="9"/>
  <c r="C264" i="9"/>
  <c r="I263" i="9"/>
  <c r="D263" i="9"/>
  <c r="F263" i="9"/>
  <c r="N263" i="9"/>
  <c r="L263" i="9"/>
  <c r="B264" i="9"/>
  <c r="I264" i="9"/>
  <c r="L264" i="9"/>
  <c r="N264" i="9"/>
  <c r="B265" i="9"/>
  <c r="C265" i="9"/>
  <c r="D264" i="9"/>
  <c r="F264" i="9"/>
  <c r="K264" i="9"/>
  <c r="M264" i="9"/>
  <c r="P264" i="9"/>
  <c r="K265" i="9"/>
  <c r="B266" i="9"/>
  <c r="N265" i="9"/>
  <c r="L265" i="9"/>
  <c r="I265" i="9"/>
  <c r="C266" i="9"/>
  <c r="D265" i="9"/>
  <c r="F265" i="9"/>
  <c r="D266" i="9"/>
  <c r="F266" i="9"/>
  <c r="N266" i="9"/>
  <c r="L266" i="9"/>
  <c r="C267" i="9"/>
  <c r="B267" i="9"/>
  <c r="I266" i="9"/>
  <c r="K266" i="9"/>
  <c r="B268" i="9"/>
  <c r="L267" i="9"/>
  <c r="C268" i="9"/>
  <c r="K267" i="9"/>
  <c r="N267" i="9"/>
  <c r="D267" i="9"/>
  <c r="F267" i="9"/>
  <c r="I267" i="9"/>
  <c r="K268" i="9"/>
  <c r="N268" i="9"/>
  <c r="B269" i="9"/>
  <c r="I268" i="9"/>
  <c r="C269" i="9"/>
  <c r="D268" i="9"/>
  <c r="F268" i="9"/>
  <c r="L268" i="9"/>
  <c r="L269" i="9"/>
  <c r="K269" i="9"/>
  <c r="I269" i="9"/>
  <c r="C270" i="9"/>
  <c r="N269" i="9"/>
  <c r="D269" i="9"/>
  <c r="F269" i="9"/>
  <c r="B270" i="9"/>
  <c r="I270" i="9"/>
  <c r="N270" i="9"/>
  <c r="L270" i="9"/>
  <c r="B271" i="9"/>
  <c r="K270" i="9"/>
  <c r="C271" i="9"/>
  <c r="D270" i="9"/>
  <c r="F270" i="9"/>
  <c r="D271" i="9"/>
  <c r="F271" i="9"/>
  <c r="N271" i="9"/>
  <c r="B272" i="9"/>
  <c r="I271" i="9"/>
  <c r="K271" i="9"/>
  <c r="L271" i="9"/>
  <c r="C272" i="9"/>
  <c r="L272" i="9"/>
  <c r="D272" i="9"/>
  <c r="F272" i="9"/>
  <c r="B273" i="9"/>
  <c r="C273" i="9"/>
  <c r="K272" i="9"/>
  <c r="I272" i="9"/>
  <c r="N272" i="9"/>
  <c r="I273" i="9"/>
  <c r="K273" i="9"/>
  <c r="B274" i="9"/>
  <c r="C274" i="9"/>
  <c r="N273" i="9"/>
  <c r="L273" i="9"/>
  <c r="D273" i="9"/>
  <c r="F273" i="9"/>
  <c r="K274" i="9"/>
  <c r="I274" i="9"/>
  <c r="B275" i="9"/>
  <c r="L274" i="9"/>
  <c r="C275" i="9"/>
  <c r="D274" i="9"/>
  <c r="F274" i="9"/>
  <c r="N274" i="9"/>
  <c r="N275" i="9"/>
  <c r="D275" i="9"/>
  <c r="F275" i="9"/>
  <c r="I275" i="9"/>
  <c r="C276" i="9"/>
  <c r="K275" i="9"/>
  <c r="L275" i="9"/>
  <c r="B276" i="9"/>
  <c r="I276" i="9"/>
  <c r="B277" i="9"/>
  <c r="C277" i="9"/>
  <c r="L276" i="9"/>
  <c r="K276" i="9"/>
  <c r="D276" i="9"/>
  <c r="F276" i="9"/>
  <c r="N276" i="9"/>
  <c r="C278" i="9"/>
  <c r="L277" i="9"/>
  <c r="I277" i="9"/>
  <c r="B278" i="9"/>
  <c r="N277" i="9"/>
  <c r="K277" i="9"/>
  <c r="D277" i="9"/>
  <c r="F277" i="9"/>
  <c r="K278" i="9"/>
  <c r="N278" i="9"/>
  <c r="I278" i="9"/>
  <c r="C279" i="9"/>
  <c r="D278" i="9"/>
  <c r="F278" i="9"/>
  <c r="B279" i="9"/>
  <c r="L278" i="9"/>
  <c r="N279" i="9"/>
  <c r="K279" i="9"/>
  <c r="C280" i="9"/>
  <c r="I279" i="9"/>
  <c r="L279" i="9"/>
  <c r="D279" i="9"/>
  <c r="F279" i="9"/>
  <c r="B280" i="9"/>
  <c r="D280" i="9"/>
  <c r="F280" i="9"/>
  <c r="I280" i="9"/>
  <c r="N280" i="9"/>
  <c r="K280" i="9"/>
  <c r="L280" i="9"/>
  <c r="C281" i="9"/>
  <c r="B281" i="9"/>
  <c r="D281" i="9"/>
  <c r="F281" i="9"/>
  <c r="I281" i="9"/>
  <c r="L281" i="9"/>
  <c r="C282" i="9"/>
  <c r="N281" i="9"/>
  <c r="B282" i="9"/>
  <c r="K281" i="9"/>
  <c r="I282" i="9"/>
  <c r="D282" i="9"/>
  <c r="F282" i="9"/>
  <c r="B283" i="9"/>
  <c r="L282" i="9"/>
  <c r="K282" i="9"/>
  <c r="N282" i="9"/>
  <c r="C283" i="9"/>
  <c r="I283" i="9"/>
  <c r="L283" i="9"/>
  <c r="K283" i="9"/>
  <c r="C284" i="9"/>
  <c r="N283" i="9"/>
  <c r="B284" i="9"/>
  <c r="D283" i="9"/>
  <c r="F283" i="9"/>
  <c r="L284" i="9"/>
  <c r="B285" i="9"/>
  <c r="I284" i="9"/>
  <c r="D284" i="9"/>
  <c r="F284" i="9"/>
  <c r="K284" i="9"/>
  <c r="N284" i="9"/>
  <c r="C285" i="9"/>
  <c r="C286" i="9"/>
  <c r="N285" i="9"/>
  <c r="B286" i="9"/>
  <c r="P285" i="9"/>
  <c r="K285" i="9"/>
  <c r="D285" i="9"/>
  <c r="F285" i="9"/>
  <c r="L285" i="9"/>
  <c r="I285" i="9"/>
  <c r="N286" i="9"/>
  <c r="L286" i="9"/>
  <c r="C287" i="9"/>
  <c r="B287" i="9"/>
  <c r="D286" i="9"/>
  <c r="F286" i="9"/>
  <c r="I286" i="9"/>
  <c r="K286" i="9"/>
  <c r="P286" i="9"/>
  <c r="K287" i="9"/>
  <c r="C288" i="9"/>
  <c r="D287" i="9"/>
  <c r="F287" i="9"/>
  <c r="I287" i="9"/>
  <c r="P287" i="9"/>
  <c r="B288" i="9"/>
  <c r="L287" i="9"/>
  <c r="N287" i="9"/>
  <c r="P288" i="9"/>
  <c r="I288" i="9"/>
  <c r="B289" i="9"/>
  <c r="K288" i="9"/>
  <c r="C289" i="9"/>
  <c r="D288" i="9"/>
  <c r="F288" i="9"/>
  <c r="N288" i="9"/>
  <c r="L288" i="9"/>
  <c r="I289" i="9"/>
  <c r="K289" i="9"/>
  <c r="L289" i="9"/>
  <c r="C290" i="9"/>
  <c r="N289" i="9"/>
  <c r="P289" i="9"/>
  <c r="B290" i="9"/>
  <c r="D289" i="9"/>
  <c r="F289" i="9"/>
  <c r="K290" i="9"/>
  <c r="C291" i="9"/>
  <c r="D290" i="9"/>
  <c r="F290" i="9"/>
  <c r="P290" i="9"/>
  <c r="I290" i="9"/>
  <c r="N290" i="9"/>
  <c r="L290" i="9"/>
  <c r="B291" i="9"/>
  <c r="D291" i="9"/>
  <c r="F291" i="9"/>
  <c r="N291" i="9"/>
  <c r="C292" i="9"/>
  <c r="K291" i="9"/>
  <c r="P291" i="9"/>
  <c r="B292" i="9"/>
  <c r="L291" i="9"/>
  <c r="I291" i="9"/>
  <c r="P292" i="9"/>
  <c r="B293" i="9"/>
  <c r="D292" i="9"/>
  <c r="F292" i="9"/>
  <c r="C293" i="9"/>
  <c r="N292" i="9"/>
  <c r="I292" i="9"/>
  <c r="K292" i="9"/>
  <c r="L292" i="9"/>
  <c r="C294" i="9"/>
  <c r="B294" i="9"/>
  <c r="P293" i="9"/>
  <c r="N293" i="9"/>
  <c r="L293" i="9"/>
  <c r="K293" i="9"/>
  <c r="I293" i="9"/>
  <c r="D293" i="9"/>
  <c r="F293" i="9"/>
  <c r="P294" i="9"/>
  <c r="L294" i="9"/>
  <c r="N294" i="9"/>
  <c r="B295" i="9"/>
  <c r="D294" i="9"/>
  <c r="F294" i="9"/>
  <c r="K294" i="9"/>
  <c r="I294" i="9"/>
  <c r="C295" i="9"/>
  <c r="D295" i="9"/>
  <c r="F295" i="9"/>
  <c r="P295" i="9"/>
  <c r="I295" i="9"/>
  <c r="L295" i="9"/>
  <c r="B296" i="9"/>
  <c r="N295" i="9"/>
  <c r="C296" i="9"/>
  <c r="K295" i="9"/>
  <c r="I296" i="9"/>
  <c r="B297" i="9"/>
  <c r="P296" i="9"/>
  <c r="L296" i="9"/>
  <c r="K296" i="9"/>
  <c r="D296" i="9"/>
  <c r="F296" i="9"/>
  <c r="N296" i="9"/>
  <c r="C297" i="9"/>
  <c r="B298" i="9"/>
  <c r="K297" i="9"/>
  <c r="N297" i="9"/>
  <c r="C298" i="9"/>
  <c r="D297" i="9"/>
  <c r="F297" i="9"/>
  <c r="L297" i="9"/>
  <c r="I297" i="9"/>
  <c r="P297" i="9"/>
  <c r="K298" i="9"/>
  <c r="C299" i="9"/>
  <c r="N298" i="9"/>
  <c r="I298" i="9"/>
  <c r="B299" i="9"/>
  <c r="L298" i="9"/>
  <c r="D298" i="9"/>
  <c r="F298" i="9"/>
  <c r="P298" i="9"/>
  <c r="B300" i="9"/>
  <c r="N299" i="9"/>
  <c r="D299" i="9"/>
  <c r="F299" i="9"/>
  <c r="P299" i="9"/>
  <c r="L299" i="9"/>
  <c r="C300" i="9"/>
  <c r="K299" i="9"/>
  <c r="I299" i="9"/>
  <c r="D300" i="9"/>
  <c r="F300" i="9"/>
  <c r="C301" i="9"/>
  <c r="B301" i="9"/>
  <c r="K300" i="9"/>
  <c r="I300" i="9"/>
  <c r="L300" i="9"/>
  <c r="P300" i="9"/>
  <c r="N300" i="9"/>
  <c r="P301" i="9"/>
  <c r="B302" i="9"/>
  <c r="L301" i="9"/>
  <c r="C302" i="9"/>
  <c r="D301" i="9"/>
  <c r="F301" i="9"/>
  <c r="N301" i="9"/>
  <c r="I301" i="9"/>
  <c r="K301" i="9"/>
  <c r="L302" i="9"/>
  <c r="B303" i="9"/>
  <c r="C303" i="9"/>
  <c r="I302" i="9"/>
  <c r="P302" i="9"/>
  <c r="D302" i="9"/>
  <c r="F302" i="9"/>
  <c r="K302" i="9"/>
  <c r="N302" i="9"/>
  <c r="L303" i="9"/>
  <c r="D303" i="9"/>
  <c r="F303" i="9"/>
  <c r="P303" i="9"/>
  <c r="B304" i="9"/>
  <c r="K303" i="9"/>
  <c r="C304" i="9"/>
  <c r="N303" i="9"/>
  <c r="I303" i="9"/>
  <c r="B305" i="9"/>
  <c r="K304" i="9"/>
  <c r="I304" i="9"/>
  <c r="D304" i="9"/>
  <c r="F304" i="9"/>
  <c r="L304" i="9"/>
  <c r="P304" i="9"/>
  <c r="C305" i="9"/>
  <c r="N304" i="9"/>
  <c r="L305" i="9"/>
  <c r="K305" i="9"/>
  <c r="B306" i="9"/>
  <c r="D305" i="9"/>
  <c r="F305" i="9"/>
  <c r="P305" i="9"/>
  <c r="C306" i="9"/>
  <c r="N305" i="9"/>
  <c r="I305" i="9"/>
  <c r="L306" i="9"/>
  <c r="N306" i="9"/>
  <c r="I306" i="9"/>
  <c r="D306" i="9"/>
  <c r="F306" i="9"/>
  <c r="P306" i="9"/>
  <c r="B307" i="9"/>
  <c r="K306" i="9"/>
  <c r="C307" i="9"/>
  <c r="B308" i="9"/>
  <c r="P307" i="9"/>
  <c r="C308" i="9"/>
  <c r="K307" i="9"/>
  <c r="D307" i="9"/>
  <c r="F307" i="9"/>
  <c r="N307" i="9"/>
  <c r="I307" i="9"/>
  <c r="L307" i="9"/>
  <c r="K308" i="9"/>
  <c r="C309" i="9"/>
  <c r="B309" i="9"/>
  <c r="I308" i="9"/>
  <c r="L308" i="9"/>
  <c r="P308" i="9"/>
  <c r="N308" i="9"/>
  <c r="D308" i="9"/>
  <c r="F308" i="9"/>
  <c r="K309" i="9"/>
  <c r="N309" i="9"/>
  <c r="B310" i="9"/>
  <c r="D309" i="9"/>
  <c r="F309" i="9"/>
  <c r="I309" i="9"/>
  <c r="C310" i="9"/>
  <c r="L309" i="9"/>
  <c r="P309" i="9"/>
  <c r="C311" i="9"/>
  <c r="D310" i="9"/>
  <c r="F310" i="9"/>
  <c r="I310" i="9"/>
  <c r="L310" i="9"/>
  <c r="K310" i="9"/>
  <c r="P310" i="9"/>
  <c r="N310" i="9"/>
  <c r="B311" i="9"/>
  <c r="L311" i="9"/>
  <c r="N311" i="9"/>
  <c r="D311" i="9"/>
  <c r="F311" i="9"/>
  <c r="I311" i="9"/>
  <c r="P311" i="9"/>
  <c r="K311" i="9"/>
  <c r="B312" i="9"/>
  <c r="C312" i="9"/>
  <c r="L312" i="9"/>
  <c r="N312" i="9"/>
  <c r="I312" i="9"/>
  <c r="K312" i="9"/>
  <c r="B313" i="9"/>
  <c r="P312" i="9"/>
  <c r="D312" i="9"/>
  <c r="F312" i="9"/>
  <c r="C313" i="9"/>
  <c r="C314" i="9"/>
  <c r="P313" i="9"/>
  <c r="K313" i="9"/>
  <c r="I313" i="9"/>
  <c r="L313" i="9"/>
  <c r="B314" i="9"/>
  <c r="D313" i="9"/>
  <c r="F313" i="9"/>
  <c r="N313" i="9"/>
  <c r="N314" i="9"/>
  <c r="P314" i="9"/>
  <c r="C315" i="9"/>
  <c r="L314" i="9"/>
  <c r="B315" i="9"/>
  <c r="K314" i="9"/>
  <c r="D314" i="9"/>
  <c r="F314" i="9"/>
  <c r="I314" i="9"/>
  <c r="P315" i="9"/>
  <c r="C316" i="9"/>
  <c r="I315" i="9"/>
  <c r="B316" i="9"/>
  <c r="K315" i="9"/>
  <c r="D315" i="9"/>
  <c r="F315" i="9"/>
  <c r="N315" i="9"/>
  <c r="L315" i="9"/>
  <c r="B317" i="9"/>
  <c r="I316" i="9"/>
  <c r="K316" i="9"/>
  <c r="N316" i="9"/>
  <c r="D316" i="9"/>
  <c r="F316" i="9"/>
  <c r="L316" i="9"/>
  <c r="C317" i="9"/>
  <c r="P316" i="9"/>
  <c r="L317" i="9"/>
  <c r="I317" i="9"/>
  <c r="C318" i="9"/>
  <c r="B318" i="9"/>
  <c r="P317" i="9"/>
  <c r="D317" i="9"/>
  <c r="F317" i="9"/>
  <c r="N317" i="9"/>
  <c r="K317" i="9"/>
  <c r="N318" i="9"/>
  <c r="B319" i="9"/>
  <c r="C319" i="9"/>
  <c r="K318" i="9"/>
  <c r="L318" i="9"/>
  <c r="I318" i="9"/>
  <c r="P318" i="9"/>
  <c r="D318" i="9"/>
  <c r="F318" i="9"/>
  <c r="I319" i="9"/>
  <c r="D319" i="9"/>
  <c r="F319" i="9"/>
  <c r="K319" i="9"/>
  <c r="N319" i="9"/>
  <c r="P319" i="9"/>
  <c r="B320" i="9"/>
  <c r="L319" i="9"/>
  <c r="C320" i="9"/>
  <c r="N320" i="9"/>
  <c r="K320" i="9"/>
  <c r="P320" i="9"/>
  <c r="C321" i="9"/>
  <c r="I320" i="9"/>
  <c r="L320" i="9"/>
  <c r="B321" i="9"/>
  <c r="D320" i="9"/>
  <c r="F320" i="9"/>
  <c r="N321" i="9"/>
  <c r="D321" i="9"/>
  <c r="F321" i="9"/>
  <c r="C322" i="9"/>
  <c r="P321" i="9"/>
  <c r="I321" i="9"/>
  <c r="L321" i="9"/>
  <c r="B322" i="9"/>
  <c r="K321" i="9"/>
  <c r="L322" i="9"/>
  <c r="C323" i="9"/>
  <c r="I322" i="9"/>
  <c r="P322" i="9"/>
  <c r="B323" i="9"/>
  <c r="D322" i="9"/>
  <c r="F322" i="9"/>
  <c r="K322" i="9"/>
  <c r="N322" i="9"/>
  <c r="K323" i="9"/>
  <c r="B324" i="9"/>
  <c r="D323" i="9"/>
  <c r="F323" i="9"/>
  <c r="I323" i="9"/>
  <c r="N323" i="9"/>
  <c r="L323" i="9"/>
  <c r="P323" i="9"/>
  <c r="C324" i="9"/>
  <c r="C325" i="9"/>
  <c r="D324" i="9"/>
  <c r="F324" i="9"/>
  <c r="P324" i="9"/>
  <c r="N324" i="9"/>
  <c r="B325" i="9"/>
  <c r="L324" i="9"/>
  <c r="K324" i="9"/>
  <c r="I324" i="9"/>
  <c r="N325" i="9"/>
  <c r="K325" i="9"/>
  <c r="L325" i="9"/>
  <c r="P325" i="9"/>
  <c r="D325" i="9"/>
  <c r="F325" i="9"/>
  <c r="B326" i="9"/>
  <c r="C326" i="9"/>
  <c r="I325" i="9"/>
  <c r="N326" i="9"/>
  <c r="D326" i="9"/>
  <c r="F326" i="9"/>
  <c r="L326" i="9"/>
  <c r="P326" i="9"/>
  <c r="K326" i="9"/>
  <c r="I326" i="9"/>
  <c r="L19" i="7"/>
  <c r="O17" i="7"/>
  <c r="M196" i="9"/>
  <c r="P196" i="9"/>
  <c r="F118" i="9"/>
  <c r="E110" i="9"/>
  <c r="M216" i="9"/>
  <c r="P216" i="9"/>
  <c r="M97" i="9"/>
  <c r="P97" i="9"/>
  <c r="M43" i="9"/>
  <c r="P43" i="9"/>
  <c r="M41" i="9"/>
  <c r="P41" i="9"/>
  <c r="M137" i="9"/>
  <c r="P137" i="9"/>
  <c r="M124" i="9"/>
  <c r="P124" i="9"/>
  <c r="N37" i="9"/>
  <c r="M195" i="9"/>
  <c r="P195" i="9"/>
  <c r="N51" i="9"/>
  <c r="M49" i="9"/>
  <c r="P49" i="9"/>
  <c r="N328" i="9"/>
  <c r="M239" i="9"/>
  <c r="P239" i="9"/>
  <c r="M187" i="9"/>
  <c r="P187" i="9"/>
  <c r="E96" i="9"/>
  <c r="F96" i="9"/>
  <c r="M283" i="9"/>
  <c r="P283" i="9"/>
  <c r="M268" i="9"/>
  <c r="P268" i="9"/>
  <c r="M241" i="9"/>
  <c r="P241" i="9"/>
  <c r="M229" i="9"/>
  <c r="P229" i="9"/>
  <c r="M178" i="9"/>
  <c r="P178" i="9"/>
  <c r="E106" i="9"/>
  <c r="F106" i="9"/>
  <c r="E77" i="9"/>
  <c r="M188" i="9"/>
  <c r="P188" i="9"/>
  <c r="M167" i="9"/>
  <c r="P167" i="9"/>
  <c r="E85" i="9"/>
  <c r="F85" i="9"/>
  <c r="E83" i="9"/>
  <c r="F83" i="9"/>
  <c r="M272" i="9"/>
  <c r="P272" i="9"/>
  <c r="M230" i="9"/>
  <c r="P230" i="9"/>
  <c r="M218" i="9"/>
  <c r="P218" i="9"/>
  <c r="M163" i="9"/>
  <c r="P163" i="9"/>
  <c r="M147" i="9"/>
  <c r="P147" i="9"/>
  <c r="E129" i="9"/>
  <c r="M110" i="9"/>
  <c r="P110" i="9"/>
  <c r="E101" i="9"/>
  <c r="E80" i="9"/>
  <c r="M276" i="9"/>
  <c r="P276" i="9"/>
  <c r="M199" i="9"/>
  <c r="P199" i="9"/>
  <c r="F98" i="9"/>
  <c r="N29" i="9"/>
  <c r="F138" i="9"/>
  <c r="M273" i="9"/>
  <c r="P273" i="9"/>
  <c r="M267" i="9"/>
  <c r="P267" i="9"/>
  <c r="M249" i="9"/>
  <c r="P249" i="9"/>
  <c r="M243" i="9"/>
  <c r="P243" i="9"/>
  <c r="M219" i="9"/>
  <c r="P219" i="9"/>
  <c r="M209" i="9"/>
  <c r="P209" i="9"/>
  <c r="M164" i="9"/>
  <c r="P164" i="9"/>
  <c r="M148" i="9"/>
  <c r="P148" i="9"/>
  <c r="E68" i="9"/>
  <c r="F68" i="9"/>
  <c r="J68" i="9"/>
  <c r="M237" i="9"/>
  <c r="P237" i="9"/>
  <c r="M225" i="9"/>
  <c r="P225" i="9"/>
  <c r="M172" i="9"/>
  <c r="P172" i="9"/>
  <c r="M160" i="9"/>
  <c r="P160" i="9"/>
  <c r="E84" i="9"/>
  <c r="M274" i="9"/>
  <c r="P274" i="9"/>
  <c r="M232" i="9"/>
  <c r="P232" i="9"/>
  <c r="M190" i="9"/>
  <c r="P190" i="9"/>
  <c r="M132" i="9"/>
  <c r="P132" i="9"/>
  <c r="E120" i="9"/>
  <c r="F120" i="9"/>
  <c r="F112" i="9"/>
  <c r="M112" i="9"/>
  <c r="P112" i="9"/>
  <c r="M238" i="9"/>
  <c r="P238" i="9"/>
  <c r="M210" i="9"/>
  <c r="P210" i="9"/>
  <c r="M205" i="9"/>
  <c r="P205" i="9"/>
  <c r="M134" i="9"/>
  <c r="P134" i="9"/>
  <c r="F122" i="9"/>
  <c r="E122" i="9"/>
  <c r="F86" i="9"/>
  <c r="F60" i="9"/>
  <c r="E71" i="9"/>
  <c r="E90" i="9"/>
  <c r="E87" i="9"/>
  <c r="E103" i="9"/>
  <c r="E56" i="9"/>
  <c r="L18" i="7"/>
  <c r="F76" i="9"/>
  <c r="E94" i="9"/>
  <c r="F94" i="9"/>
  <c r="F115" i="9"/>
  <c r="E115" i="9"/>
  <c r="E67" i="9"/>
  <c r="F67" i="9"/>
  <c r="F102" i="9"/>
  <c r="F89" i="9"/>
  <c r="F79" i="9"/>
  <c r="F113" i="9"/>
  <c r="E113" i="9"/>
  <c r="F59" i="9"/>
  <c r="E59" i="9"/>
  <c r="F124" i="9"/>
  <c r="E124" i="9"/>
  <c r="M111" i="9"/>
  <c r="P111" i="9"/>
  <c r="M168" i="9"/>
  <c r="P168" i="9"/>
  <c r="M105" i="9"/>
  <c r="P105" i="9"/>
  <c r="M128" i="9"/>
  <c r="P128" i="9"/>
  <c r="M53" i="9"/>
  <c r="P53" i="9"/>
  <c r="M129" i="9"/>
  <c r="P129" i="9"/>
  <c r="N34" i="9"/>
  <c r="M86" i="9"/>
  <c r="P86" i="9"/>
  <c r="M90" i="9"/>
  <c r="P90" i="9"/>
  <c r="M106" i="9"/>
  <c r="P106" i="9"/>
  <c r="M131" i="9"/>
  <c r="P131" i="9"/>
  <c r="L19" i="9"/>
  <c r="M19" i="9"/>
  <c r="M32" i="9"/>
  <c r="M158" i="9"/>
  <c r="P158" i="9"/>
  <c r="M211" i="9"/>
  <c r="P211" i="9"/>
  <c r="M281" i="9"/>
  <c r="P281" i="9"/>
  <c r="M263" i="9"/>
  <c r="P263" i="9"/>
  <c r="M165" i="9"/>
  <c r="P165" i="9"/>
  <c r="M31" i="9"/>
  <c r="N47" i="9"/>
  <c r="M145" i="9"/>
  <c r="P145" i="9"/>
  <c r="M250" i="9"/>
  <c r="P250" i="9"/>
  <c r="M246" i="9"/>
  <c r="P246" i="9"/>
  <c r="M282" i="9"/>
  <c r="P282" i="9"/>
  <c r="M221" i="9"/>
  <c r="P221" i="9"/>
  <c r="M181" i="9"/>
  <c r="P181" i="9"/>
  <c r="M99" i="9"/>
  <c r="P99" i="9"/>
  <c r="M156" i="9"/>
  <c r="P156" i="9"/>
  <c r="M96" i="9"/>
  <c r="P96" i="9"/>
  <c r="N41" i="9"/>
  <c r="M100" i="9"/>
  <c r="P100" i="9"/>
  <c r="M119" i="9"/>
  <c r="P119" i="9"/>
  <c r="N30" i="9"/>
  <c r="M94" i="9"/>
  <c r="P94" i="9"/>
  <c r="M114" i="9"/>
  <c r="P114" i="9"/>
  <c r="M48" i="9"/>
  <c r="P48" i="9"/>
  <c r="M88" i="9"/>
  <c r="P88" i="9"/>
  <c r="M127" i="9"/>
  <c r="P127" i="9"/>
  <c r="N27" i="9"/>
  <c r="O27" i="9"/>
  <c r="N26" i="9"/>
  <c r="M228" i="9"/>
  <c r="P228" i="9"/>
  <c r="M255" i="9"/>
  <c r="P255" i="9"/>
  <c r="F136" i="9"/>
  <c r="E130" i="9"/>
  <c r="F114" i="9"/>
  <c r="F100" i="9"/>
  <c r="F107" i="9"/>
  <c r="E65" i="9"/>
  <c r="F63" i="9"/>
  <c r="P32" i="9"/>
  <c r="A7" i="9"/>
  <c r="D41" i="9"/>
  <c r="L18" i="9"/>
  <c r="N54" i="9"/>
  <c r="D33" i="9"/>
  <c r="D38" i="9"/>
  <c r="D36" i="9"/>
  <c r="E36" i="9"/>
  <c r="G36" i="9"/>
  <c r="D52" i="9"/>
  <c r="J58" i="9"/>
  <c r="J57" i="9"/>
  <c r="J65" i="9"/>
  <c r="J62" i="9"/>
  <c r="J56" i="9"/>
  <c r="J60" i="9"/>
  <c r="J67" i="9"/>
  <c r="J63" i="9"/>
  <c r="F36" i="9"/>
  <c r="E52" i="9"/>
  <c r="G52" i="9"/>
  <c r="P31" i="9"/>
  <c r="J71" i="9"/>
  <c r="I36" i="9"/>
  <c r="K36" i="9"/>
  <c r="G17" i="2"/>
  <c r="J59" i="9"/>
  <c r="D42" i="9"/>
  <c r="I42" i="9"/>
  <c r="K42" i="9"/>
  <c r="L42" i="9"/>
  <c r="D35" i="9"/>
  <c r="F132" i="9"/>
  <c r="F64" i="9"/>
  <c r="J64" i="9"/>
  <c r="E64" i="9"/>
  <c r="E134" i="9"/>
  <c r="F134" i="9"/>
  <c r="E111" i="9"/>
  <c r="F111" i="9"/>
  <c r="J55" i="9"/>
  <c r="D45" i="9"/>
  <c r="E91" i="9"/>
  <c r="E137" i="9"/>
  <c r="F137" i="9"/>
  <c r="F66" i="9"/>
  <c r="J66" i="9"/>
  <c r="E66" i="9"/>
  <c r="E127" i="9"/>
  <c r="F127" i="9"/>
  <c r="M254" i="9"/>
  <c r="P254" i="9"/>
  <c r="M251" i="9"/>
  <c r="P251" i="9"/>
  <c r="M173" i="9"/>
  <c r="P173" i="9"/>
  <c r="M33" i="9"/>
  <c r="M174" i="9"/>
  <c r="P174" i="9"/>
  <c r="M95" i="9"/>
  <c r="P95" i="9"/>
  <c r="M120" i="9"/>
  <c r="P120" i="9"/>
  <c r="M92" i="9"/>
  <c r="P92" i="9"/>
  <c r="M122" i="9"/>
  <c r="P122" i="9"/>
  <c r="M35" i="9"/>
  <c r="M89" i="9"/>
  <c r="P89" i="9"/>
  <c r="M121" i="9"/>
  <c r="P121" i="9"/>
  <c r="M34" i="9"/>
  <c r="M40" i="9"/>
  <c r="P40" i="9"/>
  <c r="M159" i="9"/>
  <c r="P159" i="9"/>
  <c r="M189" i="9"/>
  <c r="P189" i="9"/>
  <c r="M213" i="9"/>
  <c r="P213" i="9"/>
  <c r="N45" i="9"/>
  <c r="N33" i="9"/>
  <c r="O33" i="9"/>
  <c r="M271" i="9"/>
  <c r="P271" i="9"/>
  <c r="M253" i="9"/>
  <c r="P253" i="9"/>
  <c r="M217" i="9"/>
  <c r="P217" i="9"/>
  <c r="M155" i="9"/>
  <c r="P155" i="9"/>
  <c r="M52" i="9"/>
  <c r="P52" i="9"/>
  <c r="M235" i="9"/>
  <c r="P235" i="9"/>
  <c r="M179" i="9"/>
  <c r="P179" i="9"/>
  <c r="M252" i="9"/>
  <c r="P252" i="9"/>
  <c r="M42" i="9"/>
  <c r="P42" i="9"/>
  <c r="N53" i="9"/>
  <c r="M37" i="9"/>
  <c r="N40" i="9"/>
  <c r="M29" i="9"/>
  <c r="M142" i="9"/>
  <c r="P142" i="9"/>
  <c r="N42" i="9"/>
  <c r="M233" i="9"/>
  <c r="P233" i="9"/>
  <c r="M166" i="9"/>
  <c r="P166" i="9"/>
  <c r="M284" i="9"/>
  <c r="P284" i="9"/>
  <c r="M247" i="9"/>
  <c r="P247" i="9"/>
  <c r="M154" i="9"/>
  <c r="P154" i="9"/>
  <c r="N52" i="9"/>
  <c r="M28" i="9"/>
  <c r="N43" i="9"/>
  <c r="N48" i="9"/>
  <c r="N44" i="9"/>
  <c r="M45" i="9"/>
  <c r="P45" i="9"/>
  <c r="M143" i="9"/>
  <c r="P143" i="9"/>
  <c r="M202" i="9"/>
  <c r="P202" i="9"/>
  <c r="M260" i="9"/>
  <c r="P260" i="9"/>
  <c r="M208" i="9"/>
  <c r="P208" i="9"/>
  <c r="M262" i="9"/>
  <c r="P262" i="9"/>
  <c r="M226" i="9"/>
  <c r="P226" i="9"/>
  <c r="M138" i="9"/>
  <c r="P138" i="9"/>
  <c r="M275" i="9"/>
  <c r="P275" i="9"/>
  <c r="M220" i="9"/>
  <c r="P220" i="9"/>
  <c r="M150" i="9"/>
  <c r="P150" i="9"/>
  <c r="M198" i="9"/>
  <c r="P198" i="9"/>
  <c r="M27" i="9"/>
  <c r="P27" i="9"/>
  <c r="M101" i="9"/>
  <c r="P101" i="9"/>
  <c r="M109" i="9"/>
  <c r="P109" i="9"/>
  <c r="M133" i="9"/>
  <c r="P133" i="9"/>
  <c r="M85" i="9"/>
  <c r="P85" i="9"/>
  <c r="M103" i="9"/>
  <c r="P103" i="9"/>
  <c r="M130" i="9"/>
  <c r="P130" i="9"/>
  <c r="N327" i="9"/>
  <c r="M146" i="9"/>
  <c r="P146" i="9"/>
  <c r="M177" i="9"/>
  <c r="P177" i="9"/>
  <c r="M201" i="9"/>
  <c r="P201" i="9"/>
  <c r="M46" i="9"/>
  <c r="P46" i="9"/>
  <c r="N49" i="9"/>
  <c r="F140" i="9"/>
  <c r="E146" i="9"/>
  <c r="P35" i="9"/>
  <c r="P28" i="9"/>
  <c r="O29" i="9"/>
  <c r="P29" i="9"/>
  <c r="E42" i="9"/>
  <c r="G42" i="9"/>
  <c r="J42" i="9"/>
  <c r="O34" i="9"/>
  <c r="P34" i="9"/>
  <c r="P33" i="9"/>
  <c r="B28" i="7"/>
  <c r="A27" i="7"/>
  <c r="C27" i="7"/>
  <c r="C28" i="7"/>
  <c r="I35" i="9"/>
  <c r="K35" i="9"/>
  <c r="F35" i="9"/>
  <c r="E35" i="9"/>
  <c r="G35" i="9"/>
  <c r="F72" i="9"/>
  <c r="E72" i="9"/>
  <c r="E69" i="9"/>
  <c r="F69" i="9"/>
  <c r="J69" i="9"/>
  <c r="J52" i="9"/>
  <c r="E109" i="9"/>
  <c r="F109" i="9"/>
  <c r="F88" i="9"/>
  <c r="E88" i="9"/>
  <c r="F38" i="9"/>
  <c r="E38" i="9"/>
  <c r="G38" i="9"/>
  <c r="F45" i="9"/>
  <c r="E45" i="9"/>
  <c r="G45" i="9"/>
  <c r="I45" i="9"/>
  <c r="K45" i="9"/>
  <c r="I41" i="9"/>
  <c r="K41" i="9"/>
  <c r="F41" i="9"/>
  <c r="E41" i="9"/>
  <c r="G41" i="9"/>
  <c r="E143" i="9"/>
  <c r="I33" i="9"/>
  <c r="K33" i="9"/>
  <c r="F33" i="9"/>
  <c r="E33" i="9"/>
  <c r="G33" i="9"/>
  <c r="F108" i="9"/>
  <c r="E108" i="9"/>
  <c r="P37" i="9"/>
  <c r="O37" i="9"/>
  <c r="F52" i="9"/>
  <c r="I52" i="9"/>
  <c r="K52" i="9"/>
  <c r="L52" i="9"/>
  <c r="I38" i="9"/>
  <c r="K38" i="9"/>
  <c r="J36" i="9"/>
  <c r="L36" i="9"/>
  <c r="F42" i="9"/>
  <c r="D30" i="9"/>
  <c r="D44" i="9"/>
  <c r="D46" i="9"/>
  <c r="E125" i="9"/>
  <c r="F125" i="9"/>
  <c r="D31" i="9"/>
  <c r="D50" i="9"/>
  <c r="D49" i="9"/>
  <c r="F142" i="9"/>
  <c r="F139" i="9"/>
  <c r="E139" i="9"/>
  <c r="E116" i="9"/>
  <c r="F116" i="9"/>
  <c r="E104" i="9"/>
  <c r="F104" i="9"/>
  <c r="F133" i="9"/>
  <c r="E133" i="9"/>
  <c r="F128" i="9"/>
  <c r="E128" i="9"/>
  <c r="F117" i="9"/>
  <c r="E117" i="9"/>
  <c r="F105" i="9"/>
  <c r="E105" i="9"/>
  <c r="F141" i="9"/>
  <c r="E141" i="9"/>
  <c r="E123" i="9"/>
  <c r="F73" i="9"/>
  <c r="E73" i="9"/>
  <c r="F70" i="9"/>
  <c r="J70" i="9"/>
  <c r="E70" i="9"/>
  <c r="D51" i="9"/>
  <c r="D32" i="9"/>
  <c r="D47" i="9"/>
  <c r="D28" i="9"/>
  <c r="D37" i="9"/>
  <c r="D40" i="9"/>
  <c r="E61" i="9"/>
  <c r="F61" i="9"/>
  <c r="J61" i="9"/>
  <c r="D48" i="9"/>
  <c r="D43" i="9"/>
  <c r="D39" i="9"/>
  <c r="D26" i="9"/>
  <c r="D34" i="9"/>
  <c r="E58" i="9"/>
  <c r="D27" i="9"/>
  <c r="D29" i="9"/>
  <c r="I29" i="9"/>
  <c r="K29" i="9"/>
  <c r="M269" i="9"/>
  <c r="P269" i="9"/>
  <c r="M115" i="9"/>
  <c r="P115" i="9"/>
  <c r="M117" i="9"/>
  <c r="P117" i="9"/>
  <c r="M98" i="9"/>
  <c r="P98" i="9"/>
  <c r="M44" i="9"/>
  <c r="P44" i="9"/>
  <c r="M171" i="9"/>
  <c r="P171" i="9"/>
  <c r="M38" i="9"/>
  <c r="M151" i="9"/>
  <c r="P151" i="9"/>
  <c r="M152" i="9"/>
  <c r="P152" i="9"/>
  <c r="M266" i="9"/>
  <c r="P266" i="9"/>
  <c r="M231" i="9"/>
  <c r="P231" i="9"/>
  <c r="M194" i="9"/>
  <c r="P194" i="9"/>
  <c r="M200" i="9"/>
  <c r="P200" i="9"/>
  <c r="M215" i="9"/>
  <c r="P215" i="9"/>
  <c r="M161" i="9"/>
  <c r="P161" i="9"/>
  <c r="B1" i="9"/>
  <c r="M91" i="9"/>
  <c r="P91" i="9"/>
  <c r="M108" i="9"/>
  <c r="P108" i="9"/>
  <c r="M240" i="9"/>
  <c r="P240" i="9"/>
  <c r="M227" i="9"/>
  <c r="P227" i="9"/>
  <c r="M139" i="9"/>
  <c r="P139" i="9"/>
  <c r="M182" i="9"/>
  <c r="P182" i="9"/>
  <c r="M278" i="9"/>
  <c r="P278" i="9"/>
  <c r="M157" i="9"/>
  <c r="P157" i="9"/>
  <c r="M180" i="9"/>
  <c r="P180" i="9"/>
  <c r="M125" i="9"/>
  <c r="P125" i="9"/>
  <c r="M102" i="9"/>
  <c r="P102" i="9"/>
  <c r="M140" i="9"/>
  <c r="P140" i="9"/>
  <c r="M258" i="9"/>
  <c r="P258" i="9"/>
  <c r="M245" i="9"/>
  <c r="P245" i="9"/>
  <c r="M26" i="9"/>
  <c r="M126" i="9"/>
  <c r="P126" i="9"/>
  <c r="M107" i="9"/>
  <c r="P107" i="9"/>
  <c r="M51" i="9"/>
  <c r="P51" i="9"/>
  <c r="M183" i="9"/>
  <c r="P183" i="9"/>
  <c r="N38" i="9"/>
  <c r="O38" i="9"/>
  <c r="N31" i="9"/>
  <c r="O31" i="9"/>
  <c r="M277" i="9"/>
  <c r="P277" i="9"/>
  <c r="M279" i="9"/>
  <c r="P279" i="9"/>
  <c r="M261" i="9"/>
  <c r="P261" i="9"/>
  <c r="M224" i="9"/>
  <c r="P224" i="9"/>
  <c r="M184" i="9"/>
  <c r="P184" i="9"/>
  <c r="M242" i="9"/>
  <c r="P242" i="9"/>
  <c r="M176" i="9"/>
  <c r="P176" i="9"/>
  <c r="M214" i="9"/>
  <c r="P214" i="9"/>
  <c r="M144" i="9"/>
  <c r="P144" i="9"/>
  <c r="M113" i="9"/>
  <c r="P113" i="9"/>
  <c r="M118" i="9"/>
  <c r="P118" i="9"/>
  <c r="M270" i="9"/>
  <c r="P270" i="9"/>
  <c r="M191" i="9"/>
  <c r="P191" i="9"/>
  <c r="M39" i="9"/>
  <c r="M222" i="9"/>
  <c r="P222" i="9"/>
  <c r="M257" i="9"/>
  <c r="P257" i="9"/>
  <c r="N36" i="9"/>
  <c r="M204" i="9"/>
  <c r="P204" i="9"/>
  <c r="M136" i="9"/>
  <c r="P136" i="9"/>
  <c r="M116" i="9"/>
  <c r="P116" i="9"/>
  <c r="M197" i="9"/>
  <c r="P197" i="9"/>
  <c r="M162" i="9"/>
  <c r="P162" i="9"/>
  <c r="M36" i="9"/>
  <c r="N35" i="9"/>
  <c r="O35" i="9"/>
  <c r="N32" i="9"/>
  <c r="O32" i="9"/>
  <c r="M47" i="9"/>
  <c r="P47" i="9"/>
  <c r="M170" i="9"/>
  <c r="P170" i="9"/>
  <c r="M265" i="9"/>
  <c r="P265" i="9"/>
  <c r="M223" i="9"/>
  <c r="P223" i="9"/>
  <c r="M141" i="9"/>
  <c r="P141" i="9"/>
  <c r="M248" i="9"/>
  <c r="P248" i="9"/>
  <c r="M203" i="9"/>
  <c r="P203" i="9"/>
  <c r="M256" i="9"/>
  <c r="P256" i="9"/>
  <c r="M185" i="9"/>
  <c r="P185" i="9"/>
  <c r="M192" i="9"/>
  <c r="P192" i="9"/>
  <c r="M206" i="9"/>
  <c r="P206" i="9"/>
  <c r="M186" i="9"/>
  <c r="P186" i="9"/>
  <c r="N46" i="9"/>
  <c r="N50" i="9"/>
  <c r="M259" i="9"/>
  <c r="P259" i="9"/>
  <c r="M212" i="9"/>
  <c r="P212" i="9"/>
  <c r="M193" i="9"/>
  <c r="P193" i="9"/>
  <c r="M236" i="9"/>
  <c r="P236" i="9"/>
  <c r="M175" i="9"/>
  <c r="P175" i="9"/>
  <c r="N28" i="9"/>
  <c r="O28" i="9"/>
  <c r="M244" i="9"/>
  <c r="P244" i="9"/>
  <c r="M149" i="9"/>
  <c r="P149" i="9"/>
  <c r="M30" i="9"/>
  <c r="M123" i="9"/>
  <c r="P123" i="9"/>
  <c r="N39" i="9"/>
  <c r="M280" i="9"/>
  <c r="P280" i="9"/>
  <c r="M169" i="9"/>
  <c r="P169" i="9"/>
  <c r="M93" i="9"/>
  <c r="P93" i="9"/>
  <c r="M104" i="9"/>
  <c r="P104" i="9"/>
  <c r="M87" i="9"/>
  <c r="P87" i="9"/>
  <c r="M135" i="9"/>
  <c r="P135" i="9"/>
  <c r="M153" i="9"/>
  <c r="P153" i="9"/>
  <c r="M207" i="9"/>
  <c r="P207" i="9"/>
  <c r="M50" i="9"/>
  <c r="P50" i="9"/>
  <c r="E119" i="9"/>
  <c r="F81" i="9"/>
  <c r="B29" i="7"/>
  <c r="C29" i="7"/>
  <c r="A28" i="7"/>
  <c r="P36" i="9"/>
  <c r="O36" i="9"/>
  <c r="I26" i="9"/>
  <c r="E26" i="9"/>
  <c r="G26" i="9"/>
  <c r="F26" i="9"/>
  <c r="H26" i="9"/>
  <c r="D53" i="9"/>
  <c r="I28" i="9"/>
  <c r="K28" i="9"/>
  <c r="E28" i="9"/>
  <c r="G28" i="9"/>
  <c r="F28" i="9"/>
  <c r="I46" i="9"/>
  <c r="K46" i="9"/>
  <c r="F46" i="9"/>
  <c r="E46" i="9"/>
  <c r="G46" i="9"/>
  <c r="I34" i="9"/>
  <c r="K34" i="9"/>
  <c r="E34" i="9"/>
  <c r="G34" i="9"/>
  <c r="F34" i="9"/>
  <c r="F39" i="9"/>
  <c r="E39" i="9"/>
  <c r="G39" i="9"/>
  <c r="I39" i="9"/>
  <c r="K39" i="9"/>
  <c r="E47" i="9"/>
  <c r="G47" i="9"/>
  <c r="I47" i="9"/>
  <c r="K47" i="9"/>
  <c r="F47" i="9"/>
  <c r="I44" i="9"/>
  <c r="K44" i="9"/>
  <c r="E44" i="9"/>
  <c r="G44" i="9"/>
  <c r="F44" i="9"/>
  <c r="J41" i="9"/>
  <c r="L41" i="9"/>
  <c r="P39" i="9"/>
  <c r="O39" i="9"/>
  <c r="E43" i="9"/>
  <c r="G43" i="9"/>
  <c r="F43" i="9"/>
  <c r="I43" i="9"/>
  <c r="K43" i="9"/>
  <c r="F32" i="9"/>
  <c r="E32" i="9"/>
  <c r="G32" i="9"/>
  <c r="I32" i="9"/>
  <c r="K32" i="9"/>
  <c r="F30" i="9"/>
  <c r="I30" i="9"/>
  <c r="K30" i="9"/>
  <c r="E30" i="9"/>
  <c r="G30" i="9"/>
  <c r="F37" i="9"/>
  <c r="E37" i="9"/>
  <c r="G37" i="9"/>
  <c r="I37" i="9"/>
  <c r="K37" i="9"/>
  <c r="I48" i="9"/>
  <c r="K48" i="9"/>
  <c r="F48" i="9"/>
  <c r="E48" i="9"/>
  <c r="G48" i="9"/>
  <c r="F51" i="9"/>
  <c r="I51" i="9"/>
  <c r="K51" i="9"/>
  <c r="E51" i="9"/>
  <c r="G51" i="9"/>
  <c r="E49" i="9"/>
  <c r="G49" i="9"/>
  <c r="F49" i="9"/>
  <c r="I49" i="9"/>
  <c r="K49" i="9"/>
  <c r="E29" i="9"/>
  <c r="G29" i="9"/>
  <c r="F29" i="9"/>
  <c r="F50" i="9"/>
  <c r="I50" i="9"/>
  <c r="K50" i="9"/>
  <c r="E50" i="9"/>
  <c r="G50" i="9"/>
  <c r="L35" i="9"/>
  <c r="J35" i="9"/>
  <c r="O26" i="9"/>
  <c r="O40" i="9"/>
  <c r="P26" i="9"/>
  <c r="P54" i="9"/>
  <c r="M54" i="9"/>
  <c r="P38" i="9"/>
  <c r="F27" i="9"/>
  <c r="E27" i="9"/>
  <c r="G27" i="9"/>
  <c r="I27" i="9"/>
  <c r="K27" i="9"/>
  <c r="E31" i="9"/>
  <c r="G31" i="9"/>
  <c r="I31" i="9"/>
  <c r="K31" i="9"/>
  <c r="F31" i="9"/>
  <c r="L33" i="9"/>
  <c r="J33" i="9"/>
  <c r="L45" i="9"/>
  <c r="J45" i="9"/>
  <c r="O30" i="9"/>
  <c r="P30" i="9"/>
  <c r="J38" i="9"/>
  <c r="L38" i="9"/>
  <c r="E40" i="9"/>
  <c r="G40" i="9"/>
  <c r="I40" i="9"/>
  <c r="K40" i="9"/>
  <c r="F40" i="9"/>
  <c r="B30" i="7"/>
  <c r="C30" i="7"/>
  <c r="A29" i="7"/>
  <c r="J50" i="9"/>
  <c r="L50" i="9"/>
  <c r="J44" i="9"/>
  <c r="L44" i="9"/>
  <c r="L51" i="9"/>
  <c r="J51" i="9"/>
  <c r="J34" i="9"/>
  <c r="L34" i="9"/>
  <c r="F53" i="9"/>
  <c r="I53" i="9"/>
  <c r="K53" i="9"/>
  <c r="L37" i="9"/>
  <c r="J37" i="9"/>
  <c r="L40" i="9"/>
  <c r="J40" i="9"/>
  <c r="L30" i="9"/>
  <c r="J30" i="9"/>
  <c r="J43" i="9"/>
  <c r="L43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L28" i="9"/>
  <c r="J28" i="9"/>
  <c r="L46" i="9"/>
  <c r="J46" i="9"/>
  <c r="J29" i="9"/>
  <c r="L29" i="9"/>
  <c r="L48" i="9"/>
  <c r="J48" i="9"/>
  <c r="J47" i="9"/>
  <c r="L47" i="9"/>
  <c r="D54" i="9"/>
  <c r="J31" i="9"/>
  <c r="L31" i="9"/>
  <c r="J26" i="9"/>
  <c r="L32" i="9"/>
  <c r="J32" i="9"/>
  <c r="J39" i="9"/>
  <c r="L39" i="9"/>
  <c r="I54" i="9"/>
  <c r="K54" i="9"/>
  <c r="K327" i="9"/>
  <c r="K26" i="9"/>
  <c r="K100" i="9"/>
  <c r="L27" i="9"/>
  <c r="J27" i="9"/>
  <c r="L49" i="9"/>
  <c r="J49" i="9"/>
  <c r="A30" i="7"/>
  <c r="B31" i="7"/>
  <c r="C31" i="7"/>
  <c r="K328" i="9"/>
  <c r="L328" i="9"/>
  <c r="L327" i="9"/>
  <c r="E54" i="9"/>
  <c r="A54" i="9"/>
  <c r="F54" i="9"/>
  <c r="D327" i="9"/>
  <c r="D328" i="9"/>
  <c r="L26" i="9"/>
  <c r="E53" i="9"/>
  <c r="G53" i="9"/>
  <c r="H53" i="9"/>
  <c r="H54" i="9"/>
  <c r="I327" i="9"/>
  <c r="I328" i="9"/>
  <c r="C32" i="7"/>
  <c r="A31" i="7"/>
  <c r="B32" i="7"/>
  <c r="L53" i="9"/>
  <c r="L100" i="9"/>
  <c r="J53" i="9"/>
  <c r="J54" i="9"/>
  <c r="G54" i="9"/>
  <c r="L54" i="9"/>
  <c r="A32" i="7"/>
  <c r="C33" i="7"/>
  <c r="B33" i="7"/>
  <c r="A33" i="7"/>
  <c r="B34" i="7"/>
  <c r="C34" i="7"/>
  <c r="B35" i="7"/>
  <c r="A34" i="7"/>
  <c r="C35" i="7"/>
  <c r="A35" i="7"/>
  <c r="C36" i="7"/>
  <c r="B36" i="7"/>
  <c r="A36" i="7"/>
  <c r="B37" i="7"/>
  <c r="C37" i="7"/>
  <c r="A37" i="7"/>
  <c r="C38" i="7"/>
  <c r="B38" i="7"/>
  <c r="B39" i="7"/>
  <c r="C39" i="7"/>
  <c r="A38" i="7"/>
  <c r="B40" i="7"/>
  <c r="A39" i="7"/>
  <c r="C40" i="7"/>
  <c r="B41" i="7"/>
  <c r="C41" i="7"/>
  <c r="A40" i="7"/>
  <c r="C42" i="7"/>
  <c r="B42" i="7"/>
  <c r="A41" i="7"/>
  <c r="C43" i="7"/>
  <c r="B43" i="7"/>
  <c r="A42" i="7"/>
  <c r="A43" i="7"/>
  <c r="B44" i="7"/>
  <c r="C44" i="7"/>
  <c r="C45" i="7"/>
  <c r="B45" i="7"/>
  <c r="A44" i="7"/>
  <c r="B46" i="7"/>
  <c r="A45" i="7"/>
  <c r="C46" i="7"/>
  <c r="A46" i="7"/>
  <c r="C47" i="7"/>
  <c r="B47" i="7"/>
  <c r="A47" i="7"/>
  <c r="C48" i="7"/>
  <c r="B48" i="7"/>
  <c r="A48" i="7"/>
  <c r="B49" i="7"/>
  <c r="C49" i="7"/>
  <c r="C50" i="7"/>
  <c r="B327" i="7"/>
  <c r="B50" i="7"/>
  <c r="A49" i="7"/>
  <c r="B51" i="7"/>
  <c r="C51" i="7"/>
  <c r="B328" i="7"/>
  <c r="A51" i="7"/>
  <c r="C52" i="7"/>
  <c r="B52" i="7"/>
  <c r="N328" i="7"/>
  <c r="A50" i="7"/>
  <c r="B53" i="7"/>
  <c r="C53" i="7"/>
  <c r="A52" i="7"/>
  <c r="B54" i="7"/>
  <c r="A53" i="7"/>
  <c r="C54" i="7"/>
  <c r="C55" i="7"/>
  <c r="B55" i="7"/>
  <c r="C56" i="7"/>
  <c r="Q55" i="7"/>
  <c r="B56" i="7"/>
  <c r="I55" i="7"/>
  <c r="A55" i="7"/>
  <c r="L55" i="7"/>
  <c r="G55" i="7"/>
  <c r="J55" i="7"/>
  <c r="K55" i="7"/>
  <c r="D55" i="7"/>
  <c r="F55" i="7"/>
  <c r="R55" i="7"/>
  <c r="M55" i="7"/>
  <c r="P55" i="7"/>
  <c r="N55" i="7"/>
  <c r="A56" i="7"/>
  <c r="M56" i="7"/>
  <c r="K56" i="7"/>
  <c r="L56" i="7"/>
  <c r="Q56" i="7"/>
  <c r="C57" i="7"/>
  <c r="R56" i="7"/>
  <c r="B57" i="7"/>
  <c r="N56" i="7"/>
  <c r="D56" i="7"/>
  <c r="F56" i="7"/>
  <c r="P56" i="7"/>
  <c r="I56" i="7"/>
  <c r="G56" i="7"/>
  <c r="J56" i="7"/>
  <c r="E56" i="7"/>
  <c r="N57" i="7"/>
  <c r="D57" i="7"/>
  <c r="G57" i="7"/>
  <c r="I57" i="7"/>
  <c r="K57" i="7"/>
  <c r="B58" i="7"/>
  <c r="M57" i="7"/>
  <c r="P57" i="7"/>
  <c r="C58" i="7"/>
  <c r="A57" i="7"/>
  <c r="L57" i="7"/>
  <c r="Q57" i="7"/>
  <c r="R57" i="7"/>
  <c r="J57" i="7"/>
  <c r="D58" i="7"/>
  <c r="F58" i="7"/>
  <c r="K58" i="7"/>
  <c r="C59" i="7"/>
  <c r="Q58" i="7"/>
  <c r="R58" i="7"/>
  <c r="N58" i="7"/>
  <c r="I58" i="7"/>
  <c r="G58" i="7"/>
  <c r="A58" i="7"/>
  <c r="B59" i="7"/>
  <c r="M58" i="7"/>
  <c r="P58" i="7"/>
  <c r="E58" i="7"/>
  <c r="J58" i="7"/>
  <c r="L58" i="7"/>
  <c r="A59" i="7"/>
  <c r="L59" i="7"/>
  <c r="D59" i="7"/>
  <c r="N59" i="7"/>
  <c r="I59" i="7"/>
  <c r="G59" i="7"/>
  <c r="M59" i="7"/>
  <c r="P59" i="7"/>
  <c r="B60" i="7"/>
  <c r="R59" i="7"/>
  <c r="C60" i="7"/>
  <c r="K59" i="7"/>
  <c r="Q59" i="7"/>
  <c r="J59" i="7"/>
  <c r="A60" i="7"/>
  <c r="M60" i="7"/>
  <c r="P60" i="7"/>
  <c r="I60" i="7"/>
  <c r="R60" i="7"/>
  <c r="C61" i="7"/>
  <c r="G60" i="7"/>
  <c r="K60" i="7"/>
  <c r="B61" i="7"/>
  <c r="D60" i="7"/>
  <c r="F60" i="7"/>
  <c r="N60" i="7"/>
  <c r="Q60" i="7"/>
  <c r="C62" i="7"/>
  <c r="K61" i="7"/>
  <c r="A61" i="7"/>
  <c r="L61" i="7"/>
  <c r="N61" i="7"/>
  <c r="D61" i="7"/>
  <c r="B62" i="7"/>
  <c r="Q61" i="7"/>
  <c r="R61" i="7"/>
  <c r="I61" i="7"/>
  <c r="G61" i="7"/>
  <c r="M61" i="7"/>
  <c r="P61" i="7"/>
  <c r="J61" i="7"/>
  <c r="Q62" i="7"/>
  <c r="I62" i="7"/>
  <c r="N62" i="7"/>
  <c r="C63" i="7"/>
  <c r="G62" i="7"/>
  <c r="B63" i="7"/>
  <c r="K62" i="7"/>
  <c r="A62" i="7"/>
  <c r="R62" i="7"/>
  <c r="M62" i="7"/>
  <c r="P62" i="7"/>
  <c r="D62" i="7"/>
  <c r="E62" i="7"/>
  <c r="F62" i="7"/>
  <c r="R63" i="7"/>
  <c r="M63" i="7"/>
  <c r="K63" i="7"/>
  <c r="P63" i="7"/>
  <c r="C64" i="7"/>
  <c r="A63" i="7"/>
  <c r="L63" i="7"/>
  <c r="Q63" i="7"/>
  <c r="D63" i="7"/>
  <c r="F63" i="7"/>
  <c r="G63" i="7"/>
  <c r="J63" i="7"/>
  <c r="I63" i="7"/>
  <c r="B64" i="7"/>
  <c r="N63" i="7"/>
  <c r="R64" i="7"/>
  <c r="N64" i="7"/>
  <c r="M64" i="7"/>
  <c r="P64" i="7"/>
  <c r="A64" i="7"/>
  <c r="G64" i="7"/>
  <c r="J64" i="7"/>
  <c r="C65" i="7"/>
  <c r="K64" i="7"/>
  <c r="B65" i="7"/>
  <c r="Q64" i="7"/>
  <c r="D64" i="7"/>
  <c r="I64" i="7"/>
  <c r="E63" i="7"/>
  <c r="Q65" i="7"/>
  <c r="D65" i="7"/>
  <c r="M65" i="7"/>
  <c r="P65" i="7"/>
  <c r="K65" i="7"/>
  <c r="L65" i="7"/>
  <c r="I65" i="7"/>
  <c r="N65" i="7"/>
  <c r="R65" i="7"/>
  <c r="G65" i="7"/>
  <c r="C66" i="7"/>
  <c r="A65" i="7"/>
  <c r="B66" i="7"/>
  <c r="J65" i="7"/>
  <c r="L64" i="7"/>
  <c r="C67" i="7"/>
  <c r="M66" i="7"/>
  <c r="P66" i="7"/>
  <c r="G66" i="7"/>
  <c r="A66" i="7"/>
  <c r="L66" i="7"/>
  <c r="R66" i="7"/>
  <c r="K66" i="7"/>
  <c r="D66" i="7"/>
  <c r="Q66" i="7"/>
  <c r="B67" i="7"/>
  <c r="I66" i="7"/>
  <c r="N66" i="7"/>
  <c r="J66" i="7"/>
  <c r="E65" i="7"/>
  <c r="F65" i="7"/>
  <c r="I67" i="7"/>
  <c r="B68" i="7"/>
  <c r="N67" i="7"/>
  <c r="C68" i="7"/>
  <c r="G67" i="7"/>
  <c r="Q67" i="7"/>
  <c r="D67" i="7"/>
  <c r="F67" i="7"/>
  <c r="A67" i="7"/>
  <c r="K67" i="7"/>
  <c r="M67" i="7"/>
  <c r="P67" i="7"/>
  <c r="R67" i="7"/>
  <c r="J67" i="7"/>
  <c r="E66" i="7"/>
  <c r="F66" i="7"/>
  <c r="E67" i="7"/>
  <c r="Q68" i="7"/>
  <c r="C69" i="7"/>
  <c r="K68" i="7"/>
  <c r="R68" i="7"/>
  <c r="I68" i="7"/>
  <c r="B69" i="7"/>
  <c r="M68" i="7"/>
  <c r="P68" i="7"/>
  <c r="D68" i="7"/>
  <c r="F68" i="7"/>
  <c r="N68" i="7"/>
  <c r="G68" i="7"/>
  <c r="J68" i="7"/>
  <c r="E68" i="7"/>
  <c r="I69" i="7"/>
  <c r="B70" i="7"/>
  <c r="C70" i="7"/>
  <c r="N69" i="7"/>
  <c r="D69" i="7"/>
  <c r="F69" i="7"/>
  <c r="K69" i="7"/>
  <c r="R69" i="7"/>
  <c r="Q69" i="7"/>
  <c r="M69" i="7"/>
  <c r="P69" i="7"/>
  <c r="G69" i="7"/>
  <c r="J69" i="7"/>
  <c r="L68" i="7"/>
  <c r="L69" i="7"/>
  <c r="N70" i="7"/>
  <c r="C71" i="7"/>
  <c r="M70" i="7"/>
  <c r="P70" i="7"/>
  <c r="G70" i="7"/>
  <c r="L70" i="7"/>
  <c r="D70" i="7"/>
  <c r="F70" i="7"/>
  <c r="B71" i="7"/>
  <c r="I70" i="7"/>
  <c r="K70" i="7"/>
  <c r="Q70" i="7"/>
  <c r="R70" i="7"/>
  <c r="E69" i="7"/>
  <c r="J70" i="7"/>
  <c r="N71" i="7"/>
  <c r="Q71" i="7"/>
  <c r="G71" i="7"/>
  <c r="I71" i="7"/>
  <c r="K71" i="7"/>
  <c r="R71" i="7"/>
  <c r="B72" i="7"/>
  <c r="D71" i="7"/>
  <c r="F71" i="7"/>
  <c r="C72" i="7"/>
  <c r="M71" i="7"/>
  <c r="P71" i="7"/>
  <c r="J71" i="7"/>
  <c r="L71" i="7"/>
  <c r="G72" i="7"/>
  <c r="N72" i="7"/>
  <c r="K72" i="7"/>
  <c r="M72" i="7"/>
  <c r="P72" i="7"/>
  <c r="R72" i="7"/>
  <c r="B73" i="7"/>
  <c r="D72" i="7"/>
  <c r="F72" i="7"/>
  <c r="Q72" i="7"/>
  <c r="I72" i="7"/>
  <c r="C73" i="7"/>
  <c r="D73" i="7"/>
  <c r="F73" i="7"/>
  <c r="Q73" i="7"/>
  <c r="M73" i="7"/>
  <c r="P73" i="7"/>
  <c r="N73" i="7"/>
  <c r="K73" i="7"/>
  <c r="I73" i="7"/>
  <c r="C74" i="7"/>
  <c r="G73" i="7"/>
  <c r="R73" i="7"/>
  <c r="B74" i="7"/>
  <c r="G74" i="7"/>
  <c r="J74" i="7"/>
  <c r="B75" i="7"/>
  <c r="I74" i="7"/>
  <c r="D74" i="7"/>
  <c r="F74" i="7"/>
  <c r="C75" i="7"/>
  <c r="Q74" i="7"/>
  <c r="R74" i="7"/>
  <c r="K74" i="7"/>
  <c r="L74" i="7"/>
  <c r="M74" i="7"/>
  <c r="P74" i="7"/>
  <c r="N74" i="7"/>
  <c r="B76" i="7"/>
  <c r="M75" i="7"/>
  <c r="P75" i="7"/>
  <c r="N75" i="7"/>
  <c r="I75" i="7"/>
  <c r="R75" i="7"/>
  <c r="Q75" i="7"/>
  <c r="G75" i="7"/>
  <c r="L75" i="7"/>
  <c r="D75" i="7"/>
  <c r="F75" i="7"/>
  <c r="C76" i="7"/>
  <c r="K75" i="7"/>
  <c r="M76" i="7"/>
  <c r="P76" i="7"/>
  <c r="Q76" i="7"/>
  <c r="C77" i="7"/>
  <c r="N76" i="7"/>
  <c r="G76" i="7"/>
  <c r="B77" i="7"/>
  <c r="R76" i="7"/>
  <c r="I76" i="7"/>
  <c r="D76" i="7"/>
  <c r="F76" i="7"/>
  <c r="K76" i="7"/>
  <c r="J75" i="7"/>
  <c r="D77" i="7"/>
  <c r="F77" i="7"/>
  <c r="B78" i="7"/>
  <c r="G77" i="7"/>
  <c r="J77" i="7"/>
  <c r="Q77" i="7"/>
  <c r="M77" i="7"/>
  <c r="P77" i="7"/>
  <c r="R77" i="7"/>
  <c r="I77" i="7"/>
  <c r="K77" i="7"/>
  <c r="C78" i="7"/>
  <c r="N77" i="7"/>
  <c r="K78" i="7"/>
  <c r="D78" i="7"/>
  <c r="F78" i="7"/>
  <c r="I78" i="7"/>
  <c r="N78" i="7"/>
  <c r="C79" i="7"/>
  <c r="G78" i="7"/>
  <c r="J78" i="7"/>
  <c r="R78" i="7"/>
  <c r="Q78" i="7"/>
  <c r="M78" i="7"/>
  <c r="P78" i="7"/>
  <c r="B79" i="7"/>
  <c r="N79" i="7"/>
  <c r="G79" i="7"/>
  <c r="I79" i="7"/>
  <c r="R79" i="7"/>
  <c r="M79" i="7"/>
  <c r="Q79" i="7"/>
  <c r="P79" i="7"/>
  <c r="K79" i="7"/>
  <c r="L79" i="7"/>
  <c r="C80" i="7"/>
  <c r="D79" i="7"/>
  <c r="F79" i="7"/>
  <c r="B80" i="7"/>
  <c r="L78" i="7"/>
  <c r="I80" i="7"/>
  <c r="M80" i="7"/>
  <c r="P80" i="7"/>
  <c r="Q80" i="7"/>
  <c r="G80" i="7"/>
  <c r="L80" i="7"/>
  <c r="B81" i="7"/>
  <c r="C81" i="7"/>
  <c r="D80" i="7"/>
  <c r="F80" i="7"/>
  <c r="N80" i="7"/>
  <c r="K80" i="7"/>
  <c r="R80" i="7"/>
  <c r="J79" i="7"/>
  <c r="J80" i="7"/>
  <c r="B82" i="7"/>
  <c r="R81" i="7"/>
  <c r="M81" i="7"/>
  <c r="P81" i="7"/>
  <c r="N81" i="7"/>
  <c r="Q81" i="7"/>
  <c r="G81" i="7"/>
  <c r="L81" i="7"/>
  <c r="D81" i="7"/>
  <c r="F81" i="7"/>
  <c r="K81" i="7"/>
  <c r="I81" i="7"/>
  <c r="C82" i="7"/>
  <c r="J81" i="7"/>
  <c r="R82" i="7"/>
  <c r="Q82" i="7"/>
  <c r="N82" i="7"/>
  <c r="B83" i="7"/>
  <c r="I82" i="7"/>
  <c r="M82" i="7"/>
  <c r="P82" i="7"/>
  <c r="G82" i="7"/>
  <c r="J82" i="7"/>
  <c r="D82" i="7"/>
  <c r="F82" i="7"/>
  <c r="C83" i="7"/>
  <c r="K82" i="7"/>
  <c r="L82" i="7"/>
  <c r="R83" i="7"/>
  <c r="N83" i="7"/>
  <c r="M83" i="7"/>
  <c r="P83" i="7"/>
  <c r="I83" i="7"/>
  <c r="Q83" i="7"/>
  <c r="D83" i="7"/>
  <c r="F83" i="7"/>
  <c r="B84" i="7"/>
  <c r="C84" i="7"/>
  <c r="G83" i="7"/>
  <c r="K83" i="7"/>
  <c r="D84" i="7"/>
  <c r="F84" i="7"/>
  <c r="N84" i="7"/>
  <c r="G84" i="7"/>
  <c r="J84" i="7"/>
  <c r="B85" i="7"/>
  <c r="Q84" i="7"/>
  <c r="I84" i="7"/>
  <c r="C85" i="7"/>
  <c r="K84" i="7"/>
  <c r="M84" i="7"/>
  <c r="P84" i="7"/>
  <c r="R84" i="7"/>
  <c r="Q85" i="7"/>
  <c r="I85" i="7"/>
  <c r="K85" i="7"/>
  <c r="M85" i="7"/>
  <c r="P85" i="7"/>
  <c r="G85" i="7"/>
  <c r="L85" i="7"/>
  <c r="J85" i="7"/>
  <c r="N85" i="7"/>
  <c r="C86" i="7"/>
  <c r="R85" i="7"/>
  <c r="B86" i="7"/>
  <c r="D85" i="7"/>
  <c r="F85" i="7"/>
  <c r="L84" i="7"/>
  <c r="C87" i="7"/>
  <c r="K86" i="7"/>
  <c r="M86" i="7"/>
  <c r="P86" i="7"/>
  <c r="Q86" i="7"/>
  <c r="B87" i="7"/>
  <c r="I86" i="7"/>
  <c r="D86" i="7"/>
  <c r="F86" i="7"/>
  <c r="N86" i="7"/>
  <c r="R86" i="7"/>
  <c r="G86" i="7"/>
  <c r="L86" i="7"/>
  <c r="J86" i="7"/>
  <c r="Q87" i="7"/>
  <c r="M87" i="7"/>
  <c r="P87" i="7"/>
  <c r="N87" i="7"/>
  <c r="G87" i="7"/>
  <c r="D87" i="7"/>
  <c r="F87" i="7"/>
  <c r="R87" i="7"/>
  <c r="I87" i="7"/>
  <c r="K87" i="7"/>
  <c r="L87" i="7"/>
  <c r="C88" i="7"/>
  <c r="B88" i="7"/>
  <c r="J87" i="7"/>
  <c r="Q88" i="7"/>
  <c r="R88" i="7"/>
  <c r="I88" i="7"/>
  <c r="N88" i="7"/>
  <c r="D88" i="7"/>
  <c r="F88" i="7"/>
  <c r="K88" i="7"/>
  <c r="G88" i="7"/>
  <c r="M88" i="7"/>
  <c r="P88" i="7"/>
  <c r="C89" i="7"/>
  <c r="B89" i="7"/>
  <c r="Q89" i="7"/>
  <c r="M89" i="7"/>
  <c r="P89" i="7"/>
  <c r="N89" i="7"/>
  <c r="I89" i="7"/>
  <c r="B90" i="7"/>
  <c r="C90" i="7"/>
  <c r="R89" i="7"/>
  <c r="K89" i="7"/>
  <c r="G89" i="7"/>
  <c r="J89" i="7"/>
  <c r="L89" i="7"/>
  <c r="D89" i="7"/>
  <c r="F89" i="7"/>
  <c r="K90" i="7"/>
  <c r="R90" i="7"/>
  <c r="C91" i="7"/>
  <c r="B91" i="7"/>
  <c r="D90" i="7"/>
  <c r="F90" i="7"/>
  <c r="G90" i="7"/>
  <c r="L90" i="7"/>
  <c r="N90" i="7"/>
  <c r="Q90" i="7"/>
  <c r="M90" i="7"/>
  <c r="P90" i="7"/>
  <c r="I90" i="7"/>
  <c r="G91" i="7"/>
  <c r="D91" i="7"/>
  <c r="F91" i="7"/>
  <c r="R91" i="7"/>
  <c r="K91" i="7"/>
  <c r="Q91" i="7"/>
  <c r="N91" i="7"/>
  <c r="M91" i="7"/>
  <c r="P91" i="7"/>
  <c r="C92" i="7"/>
  <c r="B92" i="7"/>
  <c r="I91" i="7"/>
  <c r="J91" i="7"/>
  <c r="J90" i="7"/>
  <c r="Q92" i="7"/>
  <c r="M92" i="7"/>
  <c r="P92" i="7"/>
  <c r="B93" i="7"/>
  <c r="K92" i="7"/>
  <c r="L92" i="7"/>
  <c r="R92" i="7"/>
  <c r="D92" i="7"/>
  <c r="F92" i="7"/>
  <c r="C93" i="7"/>
  <c r="N92" i="7"/>
  <c r="G92" i="7"/>
  <c r="I92" i="7"/>
  <c r="J92" i="7"/>
  <c r="L91" i="7"/>
  <c r="C94" i="7"/>
  <c r="G93" i="7"/>
  <c r="L93" i="7"/>
  <c r="K93" i="7"/>
  <c r="N93" i="7"/>
  <c r="D93" i="7"/>
  <c r="F93" i="7"/>
  <c r="R93" i="7"/>
  <c r="B94" i="7"/>
  <c r="I93" i="7"/>
  <c r="M93" i="7"/>
  <c r="P93" i="7"/>
  <c r="Q93" i="7"/>
  <c r="R94" i="7"/>
  <c r="B95" i="7"/>
  <c r="G94" i="7"/>
  <c r="D94" i="7"/>
  <c r="F94" i="7"/>
  <c r="Q94" i="7"/>
  <c r="M94" i="7"/>
  <c r="P94" i="7"/>
  <c r="K94" i="7"/>
  <c r="L94" i="7"/>
  <c r="C95" i="7"/>
  <c r="N94" i="7"/>
  <c r="I94" i="7"/>
  <c r="J94" i="7"/>
  <c r="I95" i="7"/>
  <c r="K95" i="7"/>
  <c r="G95" i="7"/>
  <c r="J95" i="7"/>
  <c r="D95" i="7"/>
  <c r="F95" i="7"/>
  <c r="C96" i="7"/>
  <c r="B96" i="7"/>
  <c r="R95" i="7"/>
  <c r="M95" i="7"/>
  <c r="P95" i="7"/>
  <c r="Q95" i="7"/>
  <c r="N95" i="7"/>
  <c r="R96" i="7"/>
  <c r="M96" i="7"/>
  <c r="P96" i="7"/>
  <c r="Q96" i="7"/>
  <c r="G96" i="7"/>
  <c r="J96" i="7"/>
  <c r="I96" i="7"/>
  <c r="N96" i="7"/>
  <c r="B97" i="7"/>
  <c r="C97" i="7"/>
  <c r="K96" i="7"/>
  <c r="D96" i="7"/>
  <c r="F96" i="7"/>
  <c r="L96" i="7"/>
  <c r="I97" i="7"/>
  <c r="Q97" i="7"/>
  <c r="R97" i="7"/>
  <c r="C98" i="7"/>
  <c r="D97" i="7"/>
  <c r="F97" i="7"/>
  <c r="K97" i="7"/>
  <c r="L97" i="7"/>
  <c r="M97" i="7"/>
  <c r="P97" i="7"/>
  <c r="B98" i="7"/>
  <c r="G97" i="7"/>
  <c r="J97" i="7"/>
  <c r="N97" i="7"/>
  <c r="K98" i="7"/>
  <c r="B99" i="7"/>
  <c r="Q98" i="7"/>
  <c r="C99" i="7"/>
  <c r="I98" i="7"/>
  <c r="N98" i="7"/>
  <c r="M98" i="7"/>
  <c r="P98" i="7"/>
  <c r="D98" i="7"/>
  <c r="F98" i="7"/>
  <c r="R98" i="7"/>
  <c r="G98" i="7"/>
  <c r="L98" i="7"/>
  <c r="J98" i="7"/>
  <c r="M99" i="7"/>
  <c r="P99" i="7"/>
  <c r="G99" i="7"/>
  <c r="C100" i="7"/>
  <c r="R99" i="7"/>
  <c r="B100" i="7"/>
  <c r="D99" i="7"/>
  <c r="F99" i="7"/>
  <c r="K99" i="7"/>
  <c r="I99" i="7"/>
  <c r="Q99" i="7"/>
  <c r="N99" i="7"/>
  <c r="B101" i="7"/>
  <c r="C101" i="7"/>
  <c r="I100" i="7"/>
  <c r="G100" i="7"/>
  <c r="J100" i="7"/>
  <c r="M100" i="7"/>
  <c r="P100" i="7"/>
  <c r="N100" i="7"/>
  <c r="D100" i="7"/>
  <c r="F100" i="7"/>
  <c r="G101" i="7"/>
  <c r="J101" i="7"/>
  <c r="M101" i="7"/>
  <c r="P101" i="7"/>
  <c r="N101" i="7"/>
  <c r="D101" i="7"/>
  <c r="F101" i="7"/>
  <c r="Q101" i="7"/>
  <c r="C102" i="7"/>
  <c r="I101" i="7"/>
  <c r="R101" i="7"/>
  <c r="B102" i="7"/>
  <c r="K101" i="7"/>
  <c r="B103" i="7"/>
  <c r="M102" i="7"/>
  <c r="P102" i="7"/>
  <c r="D102" i="7"/>
  <c r="F102" i="7"/>
  <c r="G102" i="7"/>
  <c r="J102" i="7"/>
  <c r="Q102" i="7"/>
  <c r="K102" i="7"/>
  <c r="L102" i="7"/>
  <c r="N102" i="7"/>
  <c r="C103" i="7"/>
  <c r="I102" i="7"/>
  <c r="R102" i="7"/>
  <c r="N103" i="7"/>
  <c r="Q103" i="7"/>
  <c r="B104" i="7"/>
  <c r="M103" i="7"/>
  <c r="P103" i="7"/>
  <c r="I103" i="7"/>
  <c r="G103" i="7"/>
  <c r="J103" i="7"/>
  <c r="R103" i="7"/>
  <c r="D103" i="7"/>
  <c r="F103" i="7"/>
  <c r="K103" i="7"/>
  <c r="C104" i="7"/>
  <c r="L103" i="7"/>
  <c r="G104" i="7"/>
  <c r="R104" i="7"/>
  <c r="K104" i="7"/>
  <c r="C105" i="7"/>
  <c r="Q104" i="7"/>
  <c r="B105" i="7"/>
  <c r="M104" i="7"/>
  <c r="P104" i="7"/>
  <c r="N104" i="7"/>
  <c r="D104" i="7"/>
  <c r="F104" i="7"/>
  <c r="I104" i="7"/>
  <c r="I105" i="7"/>
  <c r="K105" i="7"/>
  <c r="B106" i="7"/>
  <c r="M105" i="7"/>
  <c r="P105" i="7"/>
  <c r="N105" i="7"/>
  <c r="Q105" i="7"/>
  <c r="R105" i="7"/>
  <c r="D105" i="7"/>
  <c r="F105" i="7"/>
  <c r="G105" i="7"/>
  <c r="J105" i="7"/>
  <c r="C106" i="7"/>
  <c r="L105" i="7"/>
  <c r="Q106" i="7"/>
  <c r="N106" i="7"/>
  <c r="M106" i="7"/>
  <c r="P106" i="7"/>
  <c r="D106" i="7"/>
  <c r="F106" i="7"/>
  <c r="K106" i="7"/>
  <c r="C107" i="7"/>
  <c r="G106" i="7"/>
  <c r="J106" i="7"/>
  <c r="I106" i="7"/>
  <c r="R106" i="7"/>
  <c r="B107" i="7"/>
  <c r="D107" i="7"/>
  <c r="F107" i="7"/>
  <c r="R107" i="7"/>
  <c r="K107" i="7"/>
  <c r="L107" i="7"/>
  <c r="M107" i="7"/>
  <c r="P107" i="7"/>
  <c r="Q107" i="7"/>
  <c r="C108" i="7"/>
  <c r="B108" i="7"/>
  <c r="I107" i="7"/>
  <c r="G107" i="7"/>
  <c r="N107" i="7"/>
  <c r="J107" i="7"/>
  <c r="K108" i="7"/>
  <c r="B109" i="7"/>
  <c r="M108" i="7"/>
  <c r="P108" i="7"/>
  <c r="R108" i="7"/>
  <c r="I108" i="7"/>
  <c r="C109" i="7"/>
  <c r="Q108" i="7"/>
  <c r="N108" i="7"/>
  <c r="D108" i="7"/>
  <c r="F108" i="7"/>
  <c r="G108" i="7"/>
  <c r="I109" i="7"/>
  <c r="D109" i="7"/>
  <c r="F109" i="7"/>
  <c r="R109" i="7"/>
  <c r="M109" i="7"/>
  <c r="P109" i="7"/>
  <c r="Q109" i="7"/>
  <c r="B110" i="7"/>
  <c r="C110" i="7"/>
  <c r="K109" i="7"/>
  <c r="N109" i="7"/>
  <c r="G109" i="7"/>
  <c r="J109" i="7"/>
  <c r="M110" i="7"/>
  <c r="P110" i="7"/>
  <c r="C111" i="7"/>
  <c r="B111" i="7"/>
  <c r="K110" i="7"/>
  <c r="R110" i="7"/>
  <c r="I110" i="7"/>
  <c r="G110" i="7"/>
  <c r="J110" i="7"/>
  <c r="Q110" i="7"/>
  <c r="D110" i="7"/>
  <c r="F110" i="7"/>
  <c r="N110" i="7"/>
  <c r="L110" i="7"/>
  <c r="I111" i="7"/>
  <c r="M111" i="7"/>
  <c r="P111" i="7"/>
  <c r="N111" i="7"/>
  <c r="R111" i="7"/>
  <c r="D111" i="7"/>
  <c r="F111" i="7"/>
  <c r="K111" i="7"/>
  <c r="L111" i="7"/>
  <c r="B112" i="7"/>
  <c r="C112" i="7"/>
  <c r="Q111" i="7"/>
  <c r="G111" i="7"/>
  <c r="J111" i="7"/>
  <c r="R112" i="7"/>
  <c r="N112" i="7"/>
  <c r="K112" i="7"/>
  <c r="C113" i="7"/>
  <c r="Q112" i="7"/>
  <c r="B113" i="7"/>
  <c r="G112" i="7"/>
  <c r="L112" i="7"/>
  <c r="I112" i="7"/>
  <c r="M112" i="7"/>
  <c r="P112" i="7"/>
  <c r="D112" i="7"/>
  <c r="F112" i="7"/>
  <c r="J112" i="7"/>
  <c r="N113" i="7"/>
  <c r="G113" i="7"/>
  <c r="B114" i="7"/>
  <c r="M113" i="7"/>
  <c r="P113" i="7"/>
  <c r="K113" i="7"/>
  <c r="D113" i="7"/>
  <c r="F113" i="7"/>
  <c r="C114" i="7"/>
  <c r="I113" i="7"/>
  <c r="Q113" i="7"/>
  <c r="R113" i="7"/>
  <c r="G114" i="7"/>
  <c r="R114" i="7"/>
  <c r="C115" i="7"/>
  <c r="D114" i="7"/>
  <c r="F114" i="7"/>
  <c r="Q114" i="7"/>
  <c r="K114" i="7"/>
  <c r="L114" i="7"/>
  <c r="M114" i="7"/>
  <c r="P114" i="7"/>
  <c r="N114" i="7"/>
  <c r="B115" i="7"/>
  <c r="I114" i="7"/>
  <c r="J114" i="7"/>
  <c r="R115" i="7"/>
  <c r="B116" i="7"/>
  <c r="K115" i="7"/>
  <c r="D115" i="7"/>
  <c r="F115" i="7"/>
  <c r="M115" i="7"/>
  <c r="P115" i="7"/>
  <c r="Q115" i="7"/>
  <c r="N115" i="7"/>
  <c r="C116" i="7"/>
  <c r="I115" i="7"/>
  <c r="G115" i="7"/>
  <c r="J115" i="7"/>
  <c r="M116" i="7"/>
  <c r="P116" i="7"/>
  <c r="G116" i="7"/>
  <c r="C117" i="7"/>
  <c r="K116" i="7"/>
  <c r="L116" i="7"/>
  <c r="B117" i="7"/>
  <c r="D116" i="7"/>
  <c r="F116" i="7"/>
  <c r="R116" i="7"/>
  <c r="N116" i="7"/>
  <c r="Q116" i="7"/>
  <c r="I116" i="7"/>
  <c r="J116" i="7"/>
  <c r="N117" i="7"/>
  <c r="G117" i="7"/>
  <c r="B118" i="7"/>
  <c r="D117" i="7"/>
  <c r="F117" i="7"/>
  <c r="Q117" i="7"/>
  <c r="C118" i="7"/>
  <c r="K117" i="7"/>
  <c r="L117" i="7"/>
  <c r="I117" i="7"/>
  <c r="R117" i="7"/>
  <c r="M117" i="7"/>
  <c r="P117" i="7"/>
  <c r="I118" i="7"/>
  <c r="C119" i="7"/>
  <c r="N118" i="7"/>
  <c r="B119" i="7"/>
  <c r="M118" i="7"/>
  <c r="P118" i="7"/>
  <c r="D118" i="7"/>
  <c r="F118" i="7"/>
  <c r="Q118" i="7"/>
  <c r="G118" i="7"/>
  <c r="L118" i="7"/>
  <c r="K118" i="7"/>
  <c r="R118" i="7"/>
  <c r="R119" i="7"/>
  <c r="N119" i="7"/>
  <c r="I119" i="7"/>
  <c r="G119" i="7"/>
  <c r="M119" i="7"/>
  <c r="P119" i="7"/>
  <c r="C120" i="7"/>
  <c r="D119" i="7"/>
  <c r="F119" i="7"/>
  <c r="K119" i="7"/>
  <c r="L119" i="7"/>
  <c r="B120" i="7"/>
  <c r="Q119" i="7"/>
  <c r="K120" i="7"/>
  <c r="G120" i="7"/>
  <c r="L120" i="7"/>
  <c r="R120" i="7"/>
  <c r="Q120" i="7"/>
  <c r="M120" i="7"/>
  <c r="P120" i="7"/>
  <c r="N120" i="7"/>
  <c r="C121" i="7"/>
  <c r="I120" i="7"/>
  <c r="B121" i="7"/>
  <c r="D120" i="7"/>
  <c r="F120" i="7"/>
  <c r="M121" i="7"/>
  <c r="P121" i="7"/>
  <c r="G121" i="7"/>
  <c r="N121" i="7"/>
  <c r="R121" i="7"/>
  <c r="Q121" i="7"/>
  <c r="B122" i="7"/>
  <c r="K121" i="7"/>
  <c r="L121" i="7"/>
  <c r="D121" i="7"/>
  <c r="F121" i="7"/>
  <c r="C122" i="7"/>
  <c r="I121" i="7"/>
  <c r="I122" i="7"/>
  <c r="G122" i="7"/>
  <c r="B123" i="7"/>
  <c r="P122" i="7"/>
  <c r="D122" i="7"/>
  <c r="F122" i="7"/>
  <c r="R122" i="7"/>
  <c r="N122" i="7"/>
  <c r="C123" i="7"/>
  <c r="Q122" i="7"/>
  <c r="M122" i="7"/>
  <c r="K122" i="7"/>
  <c r="L122" i="7"/>
  <c r="N123" i="7"/>
  <c r="K123" i="7"/>
  <c r="D123" i="7"/>
  <c r="F123" i="7"/>
  <c r="C124" i="7"/>
  <c r="I123" i="7"/>
  <c r="B124" i="7"/>
  <c r="Q123" i="7"/>
  <c r="R123" i="7"/>
  <c r="G123" i="7"/>
  <c r="L123" i="7"/>
  <c r="M123" i="7"/>
  <c r="P123" i="7"/>
  <c r="I124" i="7"/>
  <c r="K124" i="7"/>
  <c r="G124" i="7"/>
  <c r="Q124" i="7"/>
  <c r="D124" i="7"/>
  <c r="F124" i="7"/>
  <c r="R124" i="7"/>
  <c r="N124" i="7"/>
  <c r="C125" i="7"/>
  <c r="M124" i="7"/>
  <c r="P124" i="7"/>
  <c r="B125" i="7"/>
  <c r="M125" i="7"/>
  <c r="P125" i="7"/>
  <c r="D125" i="7"/>
  <c r="F125" i="7"/>
  <c r="B126" i="7"/>
  <c r="C126" i="7"/>
  <c r="Q125" i="7"/>
  <c r="K125" i="7"/>
  <c r="G125" i="7"/>
  <c r="N125" i="7"/>
  <c r="R125" i="7"/>
  <c r="I125" i="7"/>
  <c r="L125" i="7"/>
  <c r="I126" i="7"/>
  <c r="M126" i="7"/>
  <c r="P126" i="7"/>
  <c r="Q126" i="7"/>
  <c r="G126" i="7"/>
  <c r="R126" i="7"/>
  <c r="B127" i="7"/>
  <c r="K126" i="7"/>
  <c r="L126" i="7"/>
  <c r="N126" i="7"/>
  <c r="D126" i="7"/>
  <c r="F126" i="7"/>
  <c r="C127" i="7"/>
  <c r="I127" i="7"/>
  <c r="C128" i="7"/>
  <c r="Q127" i="7"/>
  <c r="D127" i="7"/>
  <c r="F127" i="7"/>
  <c r="M127" i="7"/>
  <c r="P127" i="7"/>
  <c r="B128" i="7"/>
  <c r="G127" i="7"/>
  <c r="L127" i="7"/>
  <c r="R127" i="7"/>
  <c r="N127" i="7"/>
  <c r="K127" i="7"/>
  <c r="D128" i="7"/>
  <c r="F128" i="7"/>
  <c r="M128" i="7"/>
  <c r="P128" i="7"/>
  <c r="G128" i="7"/>
  <c r="N128" i="7"/>
  <c r="K128" i="7"/>
  <c r="L128" i="7"/>
  <c r="I128" i="7"/>
  <c r="R128" i="7"/>
  <c r="C129" i="7"/>
  <c r="Q128" i="7"/>
  <c r="B129" i="7"/>
  <c r="D129" i="7"/>
  <c r="F129" i="7"/>
  <c r="M129" i="7"/>
  <c r="P129" i="7"/>
  <c r="N129" i="7"/>
  <c r="I129" i="7"/>
  <c r="R129" i="7"/>
  <c r="B130" i="7"/>
  <c r="Q129" i="7"/>
  <c r="K129" i="7"/>
  <c r="L129" i="7"/>
  <c r="G129" i="7"/>
  <c r="C130" i="7"/>
  <c r="K130" i="7"/>
  <c r="G130" i="7"/>
  <c r="D130" i="7"/>
  <c r="F130" i="7"/>
  <c r="C131" i="7"/>
  <c r="R130" i="7"/>
  <c r="N130" i="7"/>
  <c r="Q130" i="7"/>
  <c r="B131" i="7"/>
  <c r="I130" i="7"/>
  <c r="M130" i="7"/>
  <c r="P130" i="7"/>
  <c r="L130" i="7"/>
  <c r="R131" i="7"/>
  <c r="N131" i="7"/>
  <c r="I131" i="7"/>
  <c r="K131" i="7"/>
  <c r="B132" i="7"/>
  <c r="M131" i="7"/>
  <c r="P131" i="7"/>
  <c r="C132" i="7"/>
  <c r="Q131" i="7"/>
  <c r="D131" i="7"/>
  <c r="F131" i="7"/>
  <c r="G131" i="7"/>
  <c r="L131" i="7"/>
  <c r="B133" i="7"/>
  <c r="M132" i="7"/>
  <c r="P132" i="7"/>
  <c r="R132" i="7"/>
  <c r="Q132" i="7"/>
  <c r="K132" i="7"/>
  <c r="G132" i="7"/>
  <c r="L132" i="7"/>
  <c r="D132" i="7"/>
  <c r="F132" i="7"/>
  <c r="N132" i="7"/>
  <c r="C133" i="7"/>
  <c r="I132" i="7"/>
  <c r="M133" i="7"/>
  <c r="P133" i="7"/>
  <c r="B134" i="7"/>
  <c r="Q133" i="7"/>
  <c r="G133" i="7"/>
  <c r="L133" i="7"/>
  <c r="R133" i="7"/>
  <c r="I133" i="7"/>
  <c r="D133" i="7"/>
  <c r="F133" i="7"/>
  <c r="C134" i="7"/>
  <c r="K133" i="7"/>
  <c r="N133" i="7"/>
  <c r="R134" i="7"/>
  <c r="C135" i="7"/>
  <c r="I134" i="7"/>
  <c r="D134" i="7"/>
  <c r="F134" i="7"/>
  <c r="N134" i="7"/>
  <c r="G134" i="7"/>
  <c r="K134" i="7"/>
  <c r="L134" i="7"/>
  <c r="B135" i="7"/>
  <c r="Q134" i="7"/>
  <c r="M134" i="7"/>
  <c r="P134" i="7"/>
  <c r="M135" i="7"/>
  <c r="P135" i="7"/>
  <c r="N135" i="7"/>
  <c r="Q135" i="7"/>
  <c r="B136" i="7"/>
  <c r="D135" i="7"/>
  <c r="F135" i="7"/>
  <c r="I135" i="7"/>
  <c r="K135" i="7"/>
  <c r="R135" i="7"/>
  <c r="G135" i="7"/>
  <c r="L135" i="7"/>
  <c r="C136" i="7"/>
  <c r="G136" i="7"/>
  <c r="R136" i="7"/>
  <c r="B137" i="7"/>
  <c r="M136" i="7"/>
  <c r="P136" i="7"/>
  <c r="Q136" i="7"/>
  <c r="K136" i="7"/>
  <c r="L136" i="7"/>
  <c r="N136" i="7"/>
  <c r="C137" i="7"/>
  <c r="I136" i="7"/>
  <c r="D136" i="7"/>
  <c r="F136" i="7"/>
  <c r="R137" i="7"/>
  <c r="Q137" i="7"/>
  <c r="G137" i="7"/>
  <c r="K137" i="7"/>
  <c r="L137" i="7"/>
  <c r="N137" i="7"/>
  <c r="B138" i="7"/>
  <c r="D137" i="7"/>
  <c r="F137" i="7"/>
  <c r="C138" i="7"/>
  <c r="I137" i="7"/>
  <c r="M137" i="7"/>
  <c r="P137" i="7"/>
  <c r="C139" i="7"/>
  <c r="R138" i="7"/>
  <c r="G138" i="7"/>
  <c r="I138" i="7"/>
  <c r="K138" i="7"/>
  <c r="B139" i="7"/>
  <c r="Q138" i="7"/>
  <c r="M138" i="7"/>
  <c r="P138" i="7"/>
  <c r="N138" i="7"/>
  <c r="D138" i="7"/>
  <c r="F138" i="7"/>
  <c r="L138" i="7"/>
  <c r="K139" i="7"/>
  <c r="Q139" i="7"/>
  <c r="C140" i="7"/>
  <c r="D139" i="7"/>
  <c r="F139" i="7"/>
  <c r="G139" i="7"/>
  <c r="L139" i="7"/>
  <c r="B140" i="7"/>
  <c r="R139" i="7"/>
  <c r="M139" i="7"/>
  <c r="P139" i="7"/>
  <c r="I139" i="7"/>
  <c r="N139" i="7"/>
  <c r="K140" i="7"/>
  <c r="G140" i="7"/>
  <c r="L140" i="7"/>
  <c r="D140" i="7"/>
  <c r="F140" i="7"/>
  <c r="N140" i="7"/>
  <c r="R140" i="7"/>
  <c r="B141" i="7"/>
  <c r="Q140" i="7"/>
  <c r="M140" i="7"/>
  <c r="P140" i="7"/>
  <c r="I140" i="7"/>
  <c r="C141" i="7"/>
  <c r="G141" i="7"/>
  <c r="Q141" i="7"/>
  <c r="K141" i="7"/>
  <c r="L141" i="7"/>
  <c r="M141" i="7"/>
  <c r="P141" i="7"/>
  <c r="N141" i="7"/>
  <c r="C142" i="7"/>
  <c r="R141" i="7"/>
  <c r="I141" i="7"/>
  <c r="D141" i="7"/>
  <c r="F141" i="7"/>
  <c r="B142" i="7"/>
  <c r="G142" i="7"/>
  <c r="M142" i="7"/>
  <c r="P142" i="7"/>
  <c r="I142" i="7"/>
  <c r="R142" i="7"/>
  <c r="C143" i="7"/>
  <c r="D142" i="7"/>
  <c r="F142" i="7"/>
  <c r="K142" i="7"/>
  <c r="L142" i="7"/>
  <c r="Q142" i="7"/>
  <c r="B143" i="7"/>
  <c r="N142" i="7"/>
  <c r="Q143" i="7"/>
  <c r="G143" i="7"/>
  <c r="D143" i="7"/>
  <c r="F143" i="7"/>
  <c r="R143" i="7"/>
  <c r="B144" i="7"/>
  <c r="I143" i="7"/>
  <c r="M143" i="7"/>
  <c r="P143" i="7"/>
  <c r="C144" i="7"/>
  <c r="K143" i="7"/>
  <c r="L143" i="7"/>
  <c r="N143" i="7"/>
  <c r="C145" i="7"/>
  <c r="M144" i="7"/>
  <c r="P144" i="7"/>
  <c r="I144" i="7"/>
  <c r="Q144" i="7"/>
  <c r="D144" i="7"/>
  <c r="F144" i="7"/>
  <c r="K144" i="7"/>
  <c r="L144" i="7"/>
  <c r="R144" i="7"/>
  <c r="N144" i="7"/>
  <c r="B145" i="7"/>
  <c r="B146" i="7"/>
  <c r="M145" i="7"/>
  <c r="P145" i="7"/>
  <c r="C146" i="7"/>
  <c r="I145" i="7"/>
  <c r="K145" i="7"/>
  <c r="L145" i="7"/>
  <c r="N145" i="7"/>
  <c r="R145" i="7"/>
  <c r="Q145" i="7"/>
  <c r="D145" i="7"/>
  <c r="F145" i="7"/>
  <c r="N146" i="7"/>
  <c r="D146" i="7"/>
  <c r="F146" i="7"/>
  <c r="K146" i="7"/>
  <c r="Q146" i="7"/>
  <c r="R146" i="7"/>
  <c r="M146" i="7"/>
  <c r="P146" i="7"/>
  <c r="I146" i="7"/>
  <c r="L146" i="7"/>
  <c r="C147" i="7"/>
  <c r="B147" i="7"/>
  <c r="K147" i="7"/>
  <c r="L147" i="7"/>
  <c r="D147" i="7"/>
  <c r="F147" i="7"/>
  <c r="Q147" i="7"/>
  <c r="I147" i="7"/>
  <c r="B148" i="7"/>
  <c r="R147" i="7"/>
  <c r="C148" i="7"/>
  <c r="M147" i="7"/>
  <c r="P147" i="7"/>
  <c r="N147" i="7"/>
  <c r="N148" i="7"/>
  <c r="R148" i="7"/>
  <c r="B149" i="7"/>
  <c r="K148" i="7"/>
  <c r="L148" i="7"/>
  <c r="D148" i="7"/>
  <c r="F148" i="7"/>
  <c r="M148" i="7"/>
  <c r="P148" i="7"/>
  <c r="C149" i="7"/>
  <c r="Q148" i="7"/>
  <c r="I148" i="7"/>
  <c r="D149" i="7"/>
  <c r="F149" i="7"/>
  <c r="M149" i="7"/>
  <c r="P149" i="7"/>
  <c r="C150" i="7"/>
  <c r="B150" i="7"/>
  <c r="R149" i="7"/>
  <c r="K149" i="7"/>
  <c r="L149" i="7"/>
  <c r="Q149" i="7"/>
  <c r="I149" i="7"/>
  <c r="N149" i="7"/>
  <c r="D150" i="7"/>
  <c r="F150" i="7"/>
  <c r="B151" i="7"/>
  <c r="C151" i="7"/>
  <c r="N150" i="7"/>
  <c r="M150" i="7"/>
  <c r="P150" i="7"/>
  <c r="Q150" i="7"/>
  <c r="K150" i="7"/>
  <c r="L150" i="7"/>
  <c r="R150" i="7"/>
  <c r="I150" i="7"/>
  <c r="B152" i="7"/>
  <c r="D151" i="7"/>
  <c r="F151" i="7"/>
  <c r="I151" i="7"/>
  <c r="M151" i="7"/>
  <c r="P151" i="7"/>
  <c r="C152" i="7"/>
  <c r="N151" i="7"/>
  <c r="Q151" i="7"/>
  <c r="L151" i="7"/>
  <c r="K151" i="7"/>
  <c r="R151" i="7"/>
  <c r="D152" i="7"/>
  <c r="F152" i="7"/>
  <c r="C153" i="7"/>
  <c r="M152" i="7"/>
  <c r="I152" i="7"/>
  <c r="B153" i="7"/>
  <c r="K152" i="7"/>
  <c r="L152" i="7"/>
  <c r="P152" i="7"/>
  <c r="Q152" i="7"/>
  <c r="N152" i="7"/>
  <c r="R152" i="7"/>
  <c r="C154" i="7"/>
  <c r="I153" i="7"/>
  <c r="Q153" i="7"/>
  <c r="B154" i="7"/>
  <c r="K153" i="7"/>
  <c r="L153" i="7"/>
  <c r="R153" i="7"/>
  <c r="N153" i="7"/>
  <c r="M153" i="7"/>
  <c r="P153" i="7"/>
  <c r="D153" i="7"/>
  <c r="F153" i="7"/>
  <c r="K154" i="7"/>
  <c r="L154" i="7"/>
  <c r="Q154" i="7"/>
  <c r="N154" i="7"/>
  <c r="D154" i="7"/>
  <c r="F154" i="7"/>
  <c r="M154" i="7"/>
  <c r="P154" i="7"/>
  <c r="C155" i="7"/>
  <c r="B155" i="7"/>
  <c r="I154" i="7"/>
  <c r="R154" i="7"/>
  <c r="C156" i="7"/>
  <c r="N155" i="7"/>
  <c r="B156" i="7"/>
  <c r="M155" i="7"/>
  <c r="P155" i="7"/>
  <c r="D155" i="7"/>
  <c r="F155" i="7"/>
  <c r="K155" i="7"/>
  <c r="L155" i="7"/>
  <c r="I155" i="7"/>
  <c r="R155" i="7"/>
  <c r="Q155" i="7"/>
  <c r="N156" i="7"/>
  <c r="D156" i="7"/>
  <c r="F156" i="7"/>
  <c r="C157" i="7"/>
  <c r="B157" i="7"/>
  <c r="I156" i="7"/>
  <c r="Q156" i="7"/>
  <c r="K156" i="7"/>
  <c r="L156" i="7"/>
  <c r="M156" i="7"/>
  <c r="P156" i="7"/>
  <c r="R156" i="7"/>
  <c r="D157" i="7"/>
  <c r="F157" i="7"/>
  <c r="Q157" i="7"/>
  <c r="R157" i="7"/>
  <c r="B158" i="7"/>
  <c r="N157" i="7"/>
  <c r="C158" i="7"/>
  <c r="M157" i="7"/>
  <c r="P157" i="7"/>
  <c r="K157" i="7"/>
  <c r="L157" i="7"/>
  <c r="I157" i="7"/>
  <c r="K158" i="7"/>
  <c r="L158" i="7"/>
  <c r="N158" i="7"/>
  <c r="C159" i="7"/>
  <c r="Q158" i="7"/>
  <c r="R158" i="7"/>
  <c r="B159" i="7"/>
  <c r="I158" i="7"/>
  <c r="D158" i="7"/>
  <c r="F158" i="7"/>
  <c r="M158" i="7"/>
  <c r="P158" i="7"/>
  <c r="B160" i="7"/>
  <c r="C160" i="7"/>
  <c r="N159" i="7"/>
  <c r="I159" i="7"/>
  <c r="Q159" i="7"/>
  <c r="K159" i="7"/>
  <c r="L159" i="7"/>
  <c r="D159" i="7"/>
  <c r="F159" i="7"/>
  <c r="R159" i="7"/>
  <c r="M159" i="7"/>
  <c r="P159" i="7"/>
  <c r="R160" i="7"/>
  <c r="I160" i="7"/>
  <c r="M160" i="7"/>
  <c r="P160" i="7"/>
  <c r="C161" i="7"/>
  <c r="B161" i="7"/>
  <c r="K160" i="7"/>
  <c r="L160" i="7"/>
  <c r="D160" i="7"/>
  <c r="F160" i="7"/>
  <c r="N160" i="7"/>
  <c r="Q160" i="7"/>
  <c r="M161" i="7"/>
  <c r="P161" i="7"/>
  <c r="D161" i="7"/>
  <c r="F161" i="7"/>
  <c r="N161" i="7"/>
  <c r="B162" i="7"/>
  <c r="Q161" i="7"/>
  <c r="K161" i="7"/>
  <c r="L161" i="7"/>
  <c r="R161" i="7"/>
  <c r="C162" i="7"/>
  <c r="I161" i="7"/>
  <c r="R162" i="7"/>
  <c r="I162" i="7"/>
  <c r="D162" i="7"/>
  <c r="F162" i="7"/>
  <c r="M162" i="7"/>
  <c r="P162" i="7"/>
  <c r="N162" i="7"/>
  <c r="K162" i="7"/>
  <c r="L162" i="7"/>
  <c r="Q162" i="7"/>
  <c r="B163" i="7"/>
  <c r="C163" i="7"/>
  <c r="D163" i="7"/>
  <c r="F163" i="7"/>
  <c r="I163" i="7"/>
  <c r="B164" i="7"/>
  <c r="C164" i="7"/>
  <c r="N163" i="7"/>
  <c r="R163" i="7"/>
  <c r="M163" i="7"/>
  <c r="P163" i="7"/>
  <c r="K163" i="7"/>
  <c r="L163" i="7"/>
  <c r="Q163" i="7"/>
  <c r="B165" i="7"/>
  <c r="C165" i="7"/>
  <c r="K164" i="7"/>
  <c r="I164" i="7"/>
  <c r="R164" i="7"/>
  <c r="L164" i="7"/>
  <c r="N164" i="7"/>
  <c r="D164" i="7"/>
  <c r="F164" i="7"/>
  <c r="M164" i="7"/>
  <c r="P164" i="7"/>
  <c r="Q164" i="7"/>
  <c r="K165" i="7"/>
  <c r="L165" i="7"/>
  <c r="M165" i="7"/>
  <c r="P165" i="7"/>
  <c r="I165" i="7"/>
  <c r="Q165" i="7"/>
  <c r="R165" i="7"/>
  <c r="C166" i="7"/>
  <c r="D165" i="7"/>
  <c r="F165" i="7"/>
  <c r="B166" i="7"/>
  <c r="N165" i="7"/>
  <c r="R166" i="7"/>
  <c r="I166" i="7"/>
  <c r="K166" i="7"/>
  <c r="L166" i="7"/>
  <c r="B167" i="7"/>
  <c r="C167" i="7"/>
  <c r="D166" i="7"/>
  <c r="F166" i="7"/>
  <c r="N166" i="7"/>
  <c r="Q166" i="7"/>
  <c r="M166" i="7"/>
  <c r="P166" i="7"/>
  <c r="K167" i="7"/>
  <c r="L167" i="7"/>
  <c r="C168" i="7"/>
  <c r="B168" i="7"/>
  <c r="D167" i="7"/>
  <c r="F167" i="7"/>
  <c r="I167" i="7"/>
  <c r="M167" i="7"/>
  <c r="P167" i="7"/>
  <c r="N167" i="7"/>
  <c r="R167" i="7"/>
  <c r="Q167" i="7"/>
  <c r="N168" i="7"/>
  <c r="R168" i="7"/>
  <c r="K168" i="7"/>
  <c r="L168" i="7"/>
  <c r="M168" i="7"/>
  <c r="P168" i="7"/>
  <c r="D168" i="7"/>
  <c r="F168" i="7"/>
  <c r="C169" i="7"/>
  <c r="B169" i="7"/>
  <c r="I168" i="7"/>
  <c r="Q168" i="7"/>
  <c r="B170" i="7"/>
  <c r="D169" i="7"/>
  <c r="F169" i="7"/>
  <c r="K169" i="7"/>
  <c r="L169" i="7"/>
  <c r="Q169" i="7"/>
  <c r="M169" i="7"/>
  <c r="P169" i="7"/>
  <c r="R169" i="7"/>
  <c r="I169" i="7"/>
  <c r="C170" i="7"/>
  <c r="N169" i="7"/>
  <c r="I170" i="7"/>
  <c r="B171" i="7"/>
  <c r="M170" i="7"/>
  <c r="P170" i="7"/>
  <c r="C171" i="7"/>
  <c r="L170" i="7"/>
  <c r="D170" i="7"/>
  <c r="F170" i="7"/>
  <c r="Q170" i="7"/>
  <c r="N170" i="7"/>
  <c r="R170" i="7"/>
  <c r="K170" i="7"/>
  <c r="I171" i="7"/>
  <c r="Q171" i="7"/>
  <c r="M171" i="7"/>
  <c r="P171" i="7"/>
  <c r="B172" i="7"/>
  <c r="D171" i="7"/>
  <c r="F171" i="7"/>
  <c r="N171" i="7"/>
  <c r="C172" i="7"/>
  <c r="L171" i="7"/>
  <c r="R171" i="7"/>
  <c r="K171" i="7"/>
  <c r="D172" i="7"/>
  <c r="F172" i="7"/>
  <c r="C173" i="7"/>
  <c r="B173" i="7"/>
  <c r="I172" i="7"/>
  <c r="K172" i="7"/>
  <c r="L172" i="7"/>
  <c r="R172" i="7"/>
  <c r="Q172" i="7"/>
  <c r="M172" i="7"/>
  <c r="P172" i="7"/>
  <c r="N172" i="7"/>
  <c r="M173" i="7"/>
  <c r="P173" i="7"/>
  <c r="N173" i="7"/>
  <c r="B174" i="7"/>
  <c r="D173" i="7"/>
  <c r="F173" i="7"/>
  <c r="Q173" i="7"/>
  <c r="K173" i="7"/>
  <c r="L173" i="7"/>
  <c r="I173" i="7"/>
  <c r="R173" i="7"/>
  <c r="C174" i="7"/>
  <c r="I174" i="7"/>
  <c r="N174" i="7"/>
  <c r="C175" i="7"/>
  <c r="R174" i="7"/>
  <c r="K174" i="7"/>
  <c r="L174" i="7"/>
  <c r="B175" i="7"/>
  <c r="D174" i="7"/>
  <c r="F174" i="7"/>
  <c r="M174" i="7"/>
  <c r="P174" i="7"/>
  <c r="Q174" i="7"/>
  <c r="M175" i="7"/>
  <c r="P175" i="7"/>
  <c r="N175" i="7"/>
  <c r="K175" i="7"/>
  <c r="L175" i="7"/>
  <c r="Q175" i="7"/>
  <c r="D175" i="7"/>
  <c r="F175" i="7"/>
  <c r="I175" i="7"/>
  <c r="R175" i="7"/>
  <c r="C176" i="7"/>
  <c r="B176" i="7"/>
  <c r="R176" i="7"/>
  <c r="N176" i="7"/>
  <c r="D176" i="7"/>
  <c r="F176" i="7"/>
  <c r="K176" i="7"/>
  <c r="L176" i="7"/>
  <c r="C177" i="7"/>
  <c r="I176" i="7"/>
  <c r="Q176" i="7"/>
  <c r="B177" i="7"/>
  <c r="M176" i="7"/>
  <c r="P176" i="7"/>
  <c r="D177" i="7"/>
  <c r="F177" i="7"/>
  <c r="M177" i="7"/>
  <c r="P177" i="7"/>
  <c r="R177" i="7"/>
  <c r="B178" i="7"/>
  <c r="C178" i="7"/>
  <c r="I177" i="7"/>
  <c r="Q177" i="7"/>
  <c r="N177" i="7"/>
  <c r="K177" i="7"/>
  <c r="L177" i="7"/>
  <c r="M178" i="7"/>
  <c r="P178" i="7"/>
  <c r="D178" i="7"/>
  <c r="F178" i="7"/>
  <c r="L178" i="7"/>
  <c r="N178" i="7"/>
  <c r="R178" i="7"/>
  <c r="B179" i="7"/>
  <c r="Q178" i="7"/>
  <c r="I178" i="7"/>
  <c r="K178" i="7"/>
  <c r="C179" i="7"/>
  <c r="C180" i="7"/>
  <c r="B180" i="7"/>
  <c r="M179" i="7"/>
  <c r="P179" i="7"/>
  <c r="N179" i="7"/>
  <c r="R179" i="7"/>
  <c r="Q179" i="7"/>
  <c r="D179" i="7"/>
  <c r="F179" i="7"/>
  <c r="K179" i="7"/>
  <c r="L179" i="7"/>
  <c r="I179" i="7"/>
  <c r="N180" i="7"/>
  <c r="R180" i="7"/>
  <c r="M180" i="7"/>
  <c r="P180" i="7"/>
  <c r="C181" i="7"/>
  <c r="K180" i="7"/>
  <c r="L180" i="7"/>
  <c r="B181" i="7"/>
  <c r="D180" i="7"/>
  <c r="F180" i="7"/>
  <c r="Q180" i="7"/>
  <c r="I180" i="7"/>
  <c r="Q181" i="7"/>
  <c r="C182" i="7"/>
  <c r="D181" i="7"/>
  <c r="F181" i="7"/>
  <c r="I181" i="7"/>
  <c r="B182" i="7"/>
  <c r="M181" i="7"/>
  <c r="P181" i="7"/>
  <c r="R181" i="7"/>
  <c r="K181" i="7"/>
  <c r="L181" i="7"/>
  <c r="N181" i="7"/>
  <c r="D182" i="7"/>
  <c r="F182" i="7"/>
  <c r="N182" i="7"/>
  <c r="C183" i="7"/>
  <c r="R182" i="7"/>
  <c r="Q182" i="7"/>
  <c r="B183" i="7"/>
  <c r="M182" i="7"/>
  <c r="P182" i="7"/>
  <c r="K182" i="7"/>
  <c r="L182" i="7"/>
  <c r="I182" i="7"/>
  <c r="M183" i="7"/>
  <c r="P183" i="7"/>
  <c r="B184" i="7"/>
  <c r="C184" i="7"/>
  <c r="K183" i="7"/>
  <c r="L183" i="7"/>
  <c r="R183" i="7"/>
  <c r="N183" i="7"/>
  <c r="Q183" i="7"/>
  <c r="I183" i="7"/>
  <c r="D183" i="7"/>
  <c r="F183" i="7"/>
  <c r="I184" i="7"/>
  <c r="Q184" i="7"/>
  <c r="K184" i="7"/>
  <c r="L184" i="7"/>
  <c r="M184" i="7"/>
  <c r="P184" i="7"/>
  <c r="N184" i="7"/>
  <c r="C185" i="7"/>
  <c r="R184" i="7"/>
  <c r="D184" i="7"/>
  <c r="F184" i="7"/>
  <c r="B185" i="7"/>
  <c r="D185" i="7"/>
  <c r="F185" i="7"/>
  <c r="R185" i="7"/>
  <c r="N185" i="7"/>
  <c r="M185" i="7"/>
  <c r="P185" i="7"/>
  <c r="K185" i="7"/>
  <c r="L185" i="7"/>
  <c r="C186" i="7"/>
  <c r="I185" i="7"/>
  <c r="Q185" i="7"/>
  <c r="B186" i="7"/>
  <c r="C187" i="7"/>
  <c r="D186" i="7"/>
  <c r="F186" i="7"/>
  <c r="Q186" i="7"/>
  <c r="R186" i="7"/>
  <c r="N186" i="7"/>
  <c r="M186" i="7"/>
  <c r="P186" i="7"/>
  <c r="K186" i="7"/>
  <c r="L186" i="7"/>
  <c r="B187" i="7"/>
  <c r="I186" i="7"/>
  <c r="B188" i="7"/>
  <c r="R187" i="7"/>
  <c r="K187" i="7"/>
  <c r="L187" i="7"/>
  <c r="N187" i="7"/>
  <c r="I187" i="7"/>
  <c r="Q187" i="7"/>
  <c r="M187" i="7"/>
  <c r="P187" i="7"/>
  <c r="D187" i="7"/>
  <c r="F187" i="7"/>
  <c r="C188" i="7"/>
  <c r="R188" i="7"/>
  <c r="B189" i="7"/>
  <c r="I188" i="7"/>
  <c r="C189" i="7"/>
  <c r="K188" i="7"/>
  <c r="L188" i="7"/>
  <c r="N188" i="7"/>
  <c r="D188" i="7"/>
  <c r="F188" i="7"/>
  <c r="Q188" i="7"/>
  <c r="M188" i="7"/>
  <c r="P188" i="7"/>
  <c r="Q189" i="7"/>
  <c r="K189" i="7"/>
  <c r="L189" i="7"/>
  <c r="D189" i="7"/>
  <c r="F189" i="7"/>
  <c r="N189" i="7"/>
  <c r="C190" i="7"/>
  <c r="I189" i="7"/>
  <c r="B190" i="7"/>
  <c r="R189" i="7"/>
  <c r="M189" i="7"/>
  <c r="P189" i="7"/>
  <c r="R190" i="7"/>
  <c r="D190" i="7"/>
  <c r="F190" i="7"/>
  <c r="N190" i="7"/>
  <c r="M190" i="7"/>
  <c r="P190" i="7"/>
  <c r="Q190" i="7"/>
  <c r="C191" i="7"/>
  <c r="I190" i="7"/>
  <c r="L190" i="7"/>
  <c r="K190" i="7"/>
  <c r="B191" i="7"/>
  <c r="C192" i="7"/>
  <c r="R191" i="7"/>
  <c r="Q191" i="7"/>
  <c r="B192" i="7"/>
  <c r="D191" i="7"/>
  <c r="F191" i="7"/>
  <c r="K191" i="7"/>
  <c r="L191" i="7"/>
  <c r="N191" i="7"/>
  <c r="M191" i="7"/>
  <c r="P191" i="7"/>
  <c r="I191" i="7"/>
  <c r="M192" i="7"/>
  <c r="P192" i="7"/>
  <c r="B193" i="7"/>
  <c r="Q192" i="7"/>
  <c r="R192" i="7"/>
  <c r="C193" i="7"/>
  <c r="D192" i="7"/>
  <c r="F192" i="7"/>
  <c r="I192" i="7"/>
  <c r="K192" i="7"/>
  <c r="L192" i="7"/>
  <c r="N192" i="7"/>
  <c r="K193" i="7"/>
  <c r="M193" i="7"/>
  <c r="P193" i="7"/>
  <c r="Q193" i="7"/>
  <c r="I193" i="7"/>
  <c r="N193" i="7"/>
  <c r="R193" i="7"/>
  <c r="B194" i="7"/>
  <c r="L193" i="7"/>
  <c r="C194" i="7"/>
  <c r="D193" i="7"/>
  <c r="F193" i="7"/>
  <c r="K194" i="7"/>
  <c r="I194" i="7"/>
  <c r="D194" i="7"/>
  <c r="F194" i="7"/>
  <c r="M194" i="7"/>
  <c r="P194" i="7"/>
  <c r="Q194" i="7"/>
  <c r="B195" i="7"/>
  <c r="L194" i="7"/>
  <c r="N194" i="7"/>
  <c r="C195" i="7"/>
  <c r="R194" i="7"/>
  <c r="K195" i="7"/>
  <c r="Q195" i="7"/>
  <c r="B196" i="7"/>
  <c r="R195" i="7"/>
  <c r="L195" i="7"/>
  <c r="M195" i="7"/>
  <c r="P195" i="7"/>
  <c r="N195" i="7"/>
  <c r="C196" i="7"/>
  <c r="I195" i="7"/>
  <c r="D195" i="7"/>
  <c r="F195" i="7"/>
  <c r="C197" i="7"/>
  <c r="M196" i="7"/>
  <c r="P196" i="7"/>
  <c r="L196" i="7"/>
  <c r="I196" i="7"/>
  <c r="Q196" i="7"/>
  <c r="B197" i="7"/>
  <c r="K196" i="7"/>
  <c r="N196" i="7"/>
  <c r="D196" i="7"/>
  <c r="F196" i="7"/>
  <c r="R196" i="7"/>
  <c r="B198" i="7"/>
  <c r="C198" i="7"/>
  <c r="L197" i="7"/>
  <c r="N197" i="7"/>
  <c r="Q197" i="7"/>
  <c r="M197" i="7"/>
  <c r="P197" i="7"/>
  <c r="D197" i="7"/>
  <c r="F197" i="7"/>
  <c r="K197" i="7"/>
  <c r="I197" i="7"/>
  <c r="R197" i="7"/>
  <c r="N198" i="7"/>
  <c r="M198" i="7"/>
  <c r="P198" i="7"/>
  <c r="L198" i="7"/>
  <c r="R198" i="7"/>
  <c r="Q198" i="7"/>
  <c r="K198" i="7"/>
  <c r="C199" i="7"/>
  <c r="B199" i="7"/>
  <c r="D198" i="7"/>
  <c r="F198" i="7"/>
  <c r="I198" i="7"/>
  <c r="B200" i="7"/>
  <c r="M199" i="7"/>
  <c r="P199" i="7"/>
  <c r="L199" i="7"/>
  <c r="I199" i="7"/>
  <c r="R199" i="7"/>
  <c r="Q199" i="7"/>
  <c r="K199" i="7"/>
  <c r="N199" i="7"/>
  <c r="D199" i="7"/>
  <c r="F199" i="7"/>
  <c r="C200" i="7"/>
  <c r="K200" i="7"/>
  <c r="L200" i="7"/>
  <c r="I200" i="7"/>
  <c r="C201" i="7"/>
  <c r="B201" i="7"/>
  <c r="N200" i="7"/>
  <c r="Q200" i="7"/>
  <c r="D200" i="7"/>
  <c r="F200" i="7"/>
  <c r="R200" i="7"/>
  <c r="M200" i="7"/>
  <c r="P200" i="7"/>
  <c r="L201" i="7"/>
  <c r="C202" i="7"/>
  <c r="K201" i="7"/>
  <c r="D201" i="7"/>
  <c r="F201" i="7"/>
  <c r="N201" i="7"/>
  <c r="B202" i="7"/>
  <c r="M201" i="7"/>
  <c r="P201" i="7"/>
  <c r="Q201" i="7"/>
  <c r="I201" i="7"/>
  <c r="R201" i="7"/>
  <c r="B203" i="7"/>
  <c r="L202" i="7"/>
  <c r="D202" i="7"/>
  <c r="F202" i="7"/>
  <c r="I202" i="7"/>
  <c r="N202" i="7"/>
  <c r="K202" i="7"/>
  <c r="M202" i="7"/>
  <c r="P202" i="7"/>
  <c r="R202" i="7"/>
  <c r="C203" i="7"/>
  <c r="Q202" i="7"/>
  <c r="B204" i="7"/>
  <c r="Q203" i="7"/>
  <c r="D203" i="7"/>
  <c r="F203" i="7"/>
  <c r="L203" i="7"/>
  <c r="N203" i="7"/>
  <c r="I203" i="7"/>
  <c r="R203" i="7"/>
  <c r="C204" i="7"/>
  <c r="K203" i="7"/>
  <c r="M203" i="7"/>
  <c r="P203" i="7"/>
  <c r="L204" i="7"/>
  <c r="R204" i="7"/>
  <c r="C205" i="7"/>
  <c r="K204" i="7"/>
  <c r="I204" i="7"/>
  <c r="Q204" i="7"/>
  <c r="D204" i="7"/>
  <c r="F204" i="7"/>
  <c r="M204" i="7"/>
  <c r="P204" i="7"/>
  <c r="B205" i="7"/>
  <c r="N204" i="7"/>
  <c r="K205" i="7"/>
  <c r="C206" i="7"/>
  <c r="Q205" i="7"/>
  <c r="B206" i="7"/>
  <c r="L205" i="7"/>
  <c r="I205" i="7"/>
  <c r="M205" i="7"/>
  <c r="P205" i="7"/>
  <c r="R205" i="7"/>
  <c r="D205" i="7"/>
  <c r="F205" i="7"/>
  <c r="N205" i="7"/>
  <c r="I206" i="7"/>
  <c r="M206" i="7"/>
  <c r="P206" i="7"/>
  <c r="R206" i="7"/>
  <c r="B207" i="7"/>
  <c r="L206" i="7"/>
  <c r="Q206" i="7"/>
  <c r="N206" i="7"/>
  <c r="K206" i="7"/>
  <c r="D206" i="7"/>
  <c r="F206" i="7"/>
  <c r="C207" i="7"/>
  <c r="K207" i="7"/>
  <c r="M207" i="7"/>
  <c r="P207" i="7"/>
  <c r="B208" i="7"/>
  <c r="Q207" i="7"/>
  <c r="N207" i="7"/>
  <c r="C208" i="7"/>
  <c r="I207" i="7"/>
  <c r="R207" i="7"/>
  <c r="L207" i="7"/>
  <c r="D207" i="7"/>
  <c r="F207" i="7"/>
  <c r="C209" i="7"/>
  <c r="N208" i="7"/>
  <c r="I208" i="7"/>
  <c r="L208" i="7"/>
  <c r="M208" i="7"/>
  <c r="P208" i="7"/>
  <c r="K208" i="7"/>
  <c r="B209" i="7"/>
  <c r="R208" i="7"/>
  <c r="D208" i="7"/>
  <c r="F208" i="7"/>
  <c r="Q208" i="7"/>
  <c r="M209" i="7"/>
  <c r="P209" i="7"/>
  <c r="I209" i="7"/>
  <c r="K209" i="7"/>
  <c r="R209" i="7"/>
  <c r="N209" i="7"/>
  <c r="D209" i="7"/>
  <c r="F209" i="7"/>
  <c r="C210" i="7"/>
  <c r="B210" i="7"/>
  <c r="Q209" i="7"/>
  <c r="L209" i="7"/>
  <c r="C211" i="7"/>
  <c r="B211" i="7"/>
  <c r="R210" i="7"/>
  <c r="L210" i="7"/>
  <c r="M210" i="7"/>
  <c r="P210" i="7"/>
  <c r="K210" i="7"/>
  <c r="N210" i="7"/>
  <c r="D210" i="7"/>
  <c r="F210" i="7"/>
  <c r="Q210" i="7"/>
  <c r="I210" i="7"/>
  <c r="R211" i="7"/>
  <c r="L211" i="7"/>
  <c r="K211" i="7"/>
  <c r="Q211" i="7"/>
  <c r="I211" i="7"/>
  <c r="D211" i="7"/>
  <c r="F211" i="7"/>
  <c r="C212" i="7"/>
  <c r="N211" i="7"/>
  <c r="B212" i="7"/>
  <c r="M211" i="7"/>
  <c r="P211" i="7"/>
  <c r="K212" i="7"/>
  <c r="I212" i="7"/>
  <c r="D212" i="7"/>
  <c r="F212" i="7"/>
  <c r="R212" i="7"/>
  <c r="Q212" i="7"/>
  <c r="B213" i="7"/>
  <c r="L212" i="7"/>
  <c r="M212" i="7"/>
  <c r="P212" i="7"/>
  <c r="C213" i="7"/>
  <c r="N212" i="7"/>
  <c r="B214" i="7"/>
  <c r="L213" i="7"/>
  <c r="P213" i="7"/>
  <c r="I213" i="7"/>
  <c r="N213" i="7"/>
  <c r="C214" i="7"/>
  <c r="Q213" i="7"/>
  <c r="D213" i="7"/>
  <c r="F213" i="7"/>
  <c r="M213" i="7"/>
  <c r="R213" i="7"/>
  <c r="K213" i="7"/>
  <c r="N214" i="7"/>
  <c r="C215" i="7"/>
  <c r="I214" i="7"/>
  <c r="M214" i="7"/>
  <c r="P214" i="7"/>
  <c r="B215" i="7"/>
  <c r="D214" i="7"/>
  <c r="F214" i="7"/>
  <c r="L214" i="7"/>
  <c r="Q214" i="7"/>
  <c r="K214" i="7"/>
  <c r="R214" i="7"/>
  <c r="K215" i="7"/>
  <c r="B216" i="7"/>
  <c r="C216" i="7"/>
  <c r="M215" i="7"/>
  <c r="P215" i="7"/>
  <c r="R215" i="7"/>
  <c r="L215" i="7"/>
  <c r="D215" i="7"/>
  <c r="F215" i="7"/>
  <c r="I215" i="7"/>
  <c r="N215" i="7"/>
  <c r="Q215" i="7"/>
  <c r="I216" i="7"/>
  <c r="K216" i="7"/>
  <c r="L216" i="7"/>
  <c r="N216" i="7"/>
  <c r="D216" i="7"/>
  <c r="F216" i="7"/>
  <c r="R216" i="7"/>
  <c r="P216" i="7"/>
  <c r="B217" i="7"/>
  <c r="C217" i="7"/>
  <c r="Q216" i="7"/>
  <c r="M216" i="7"/>
  <c r="L217" i="7"/>
  <c r="K217" i="7"/>
  <c r="B218" i="7"/>
  <c r="R217" i="7"/>
  <c r="Q217" i="7"/>
  <c r="N217" i="7"/>
  <c r="I217" i="7"/>
  <c r="C218" i="7"/>
  <c r="M217" i="7"/>
  <c r="P217" i="7"/>
  <c r="D217" i="7"/>
  <c r="F217" i="7"/>
  <c r="M218" i="7"/>
  <c r="P218" i="7"/>
  <c r="D218" i="7"/>
  <c r="F218" i="7"/>
  <c r="C219" i="7"/>
  <c r="B219" i="7"/>
  <c r="I218" i="7"/>
  <c r="K218" i="7"/>
  <c r="Q218" i="7"/>
  <c r="N218" i="7"/>
  <c r="R218" i="7"/>
  <c r="L218" i="7"/>
  <c r="C220" i="7"/>
  <c r="N219" i="7"/>
  <c r="R219" i="7"/>
  <c r="Q219" i="7"/>
  <c r="K219" i="7"/>
  <c r="D219" i="7"/>
  <c r="F219" i="7"/>
  <c r="I219" i="7"/>
  <c r="B220" i="7"/>
  <c r="L219" i="7"/>
  <c r="M219" i="7"/>
  <c r="P219" i="7"/>
  <c r="I220" i="7"/>
  <c r="R220" i="7"/>
  <c r="C221" i="7"/>
  <c r="N220" i="7"/>
  <c r="D220" i="7"/>
  <c r="F220" i="7"/>
  <c r="B221" i="7"/>
  <c r="L220" i="7"/>
  <c r="Q220" i="7"/>
  <c r="M220" i="7"/>
  <c r="P220" i="7"/>
  <c r="K220" i="7"/>
  <c r="R221" i="7"/>
  <c r="C222" i="7"/>
  <c r="B222" i="7"/>
  <c r="D221" i="7"/>
  <c r="F221" i="7"/>
  <c r="K221" i="7"/>
  <c r="L221" i="7"/>
  <c r="Q221" i="7"/>
  <c r="N221" i="7"/>
  <c r="I221" i="7"/>
  <c r="M221" i="7"/>
  <c r="P221" i="7"/>
  <c r="Q222" i="7"/>
  <c r="K222" i="7"/>
  <c r="M222" i="7"/>
  <c r="P222" i="7"/>
  <c r="C223" i="7"/>
  <c r="N222" i="7"/>
  <c r="B223" i="7"/>
  <c r="D222" i="7"/>
  <c r="F222" i="7"/>
  <c r="L222" i="7"/>
  <c r="I222" i="7"/>
  <c r="R222" i="7"/>
  <c r="Q223" i="7"/>
  <c r="R223" i="7"/>
  <c r="B224" i="7"/>
  <c r="I223" i="7"/>
  <c r="N223" i="7"/>
  <c r="M223" i="7"/>
  <c r="P223" i="7"/>
  <c r="L223" i="7"/>
  <c r="C224" i="7"/>
  <c r="D223" i="7"/>
  <c r="F223" i="7"/>
  <c r="K223" i="7"/>
  <c r="Q224" i="7"/>
  <c r="M224" i="7"/>
  <c r="P224" i="7"/>
  <c r="L224" i="7"/>
  <c r="K224" i="7"/>
  <c r="B225" i="7"/>
  <c r="I224" i="7"/>
  <c r="R224" i="7"/>
  <c r="C225" i="7"/>
  <c r="D224" i="7"/>
  <c r="F224" i="7"/>
  <c r="N224" i="7"/>
  <c r="I225" i="7"/>
  <c r="D225" i="7"/>
  <c r="F225" i="7"/>
  <c r="L225" i="7"/>
  <c r="K225" i="7"/>
  <c r="C226" i="7"/>
  <c r="M225" i="7"/>
  <c r="P225" i="7"/>
  <c r="N225" i="7"/>
  <c r="Q225" i="7"/>
  <c r="R225" i="7"/>
  <c r="B226" i="7"/>
  <c r="M226" i="7"/>
  <c r="P226" i="7"/>
  <c r="Q226" i="7"/>
  <c r="C227" i="7"/>
  <c r="B227" i="7"/>
  <c r="N226" i="7"/>
  <c r="L226" i="7"/>
  <c r="D226" i="7"/>
  <c r="F226" i="7"/>
  <c r="I226" i="7"/>
  <c r="K226" i="7"/>
  <c r="R226" i="7"/>
  <c r="C228" i="7"/>
  <c r="Q227" i="7"/>
  <c r="B228" i="7"/>
  <c r="L227" i="7"/>
  <c r="K227" i="7"/>
  <c r="M227" i="7"/>
  <c r="P227" i="7"/>
  <c r="R227" i="7"/>
  <c r="D227" i="7"/>
  <c r="F227" i="7"/>
  <c r="N227" i="7"/>
  <c r="I227" i="7"/>
  <c r="D228" i="7"/>
  <c r="F228" i="7"/>
  <c r="I228" i="7"/>
  <c r="N228" i="7"/>
  <c r="C229" i="7"/>
  <c r="B229" i="7"/>
  <c r="M228" i="7"/>
  <c r="P228" i="7"/>
  <c r="K228" i="7"/>
  <c r="Q228" i="7"/>
  <c r="L228" i="7"/>
  <c r="R228" i="7"/>
  <c r="B230" i="7"/>
  <c r="D229" i="7"/>
  <c r="F229" i="7"/>
  <c r="M229" i="7"/>
  <c r="P229" i="7"/>
  <c r="L229" i="7"/>
  <c r="Q229" i="7"/>
  <c r="C230" i="7"/>
  <c r="N229" i="7"/>
  <c r="K229" i="7"/>
  <c r="R229" i="7"/>
  <c r="I229" i="7"/>
  <c r="B231" i="7"/>
  <c r="R230" i="7"/>
  <c r="I230" i="7"/>
  <c r="D230" i="7"/>
  <c r="F230" i="7"/>
  <c r="L230" i="7"/>
  <c r="M230" i="7"/>
  <c r="P230" i="7"/>
  <c r="C231" i="7"/>
  <c r="K230" i="7"/>
  <c r="Q230" i="7"/>
  <c r="N230" i="7"/>
  <c r="M231" i="7"/>
  <c r="N231" i="7"/>
  <c r="C232" i="7"/>
  <c r="Q231" i="7"/>
  <c r="K231" i="7"/>
  <c r="D231" i="7"/>
  <c r="F231" i="7"/>
  <c r="I231" i="7"/>
  <c r="R231" i="7"/>
  <c r="B232" i="7"/>
  <c r="P231" i="7"/>
  <c r="L231" i="7"/>
  <c r="K232" i="7"/>
  <c r="C233" i="7"/>
  <c r="N232" i="7"/>
  <c r="I232" i="7"/>
  <c r="Q232" i="7"/>
  <c r="D232" i="7"/>
  <c r="F232" i="7"/>
  <c r="R232" i="7"/>
  <c r="L232" i="7"/>
  <c r="M232" i="7"/>
  <c r="P232" i="7"/>
  <c r="B233" i="7"/>
  <c r="R233" i="7"/>
  <c r="K233" i="7"/>
  <c r="I233" i="7"/>
  <c r="L233" i="7"/>
  <c r="N233" i="7"/>
  <c r="D233" i="7"/>
  <c r="F233" i="7"/>
  <c r="M233" i="7"/>
  <c r="P233" i="7"/>
  <c r="Q233" i="7"/>
  <c r="B234" i="7"/>
  <c r="C234" i="7"/>
  <c r="Q234" i="7"/>
  <c r="M234" i="7"/>
  <c r="P234" i="7"/>
  <c r="D234" i="7"/>
  <c r="F234" i="7"/>
  <c r="I234" i="7"/>
  <c r="N234" i="7"/>
  <c r="L234" i="7"/>
  <c r="R234" i="7"/>
  <c r="C235" i="7"/>
  <c r="B235" i="7"/>
  <c r="K234" i="7"/>
  <c r="M235" i="7"/>
  <c r="P235" i="7"/>
  <c r="R235" i="7"/>
  <c r="Q235" i="7"/>
  <c r="C236" i="7"/>
  <c r="L235" i="7"/>
  <c r="D235" i="7"/>
  <c r="F235" i="7"/>
  <c r="N235" i="7"/>
  <c r="B236" i="7"/>
  <c r="K235" i="7"/>
  <c r="I235" i="7"/>
  <c r="L236" i="7"/>
  <c r="D236" i="7"/>
  <c r="F236" i="7"/>
  <c r="R236" i="7"/>
  <c r="C237" i="7"/>
  <c r="I236" i="7"/>
  <c r="Q236" i="7"/>
  <c r="K236" i="7"/>
  <c r="N236" i="7"/>
  <c r="M236" i="7"/>
  <c r="P236" i="7"/>
  <c r="B237" i="7"/>
  <c r="K237" i="7"/>
  <c r="N237" i="7"/>
  <c r="C238" i="7"/>
  <c r="R237" i="7"/>
  <c r="Q237" i="7"/>
  <c r="M237" i="7"/>
  <c r="P237" i="7"/>
  <c r="D237" i="7"/>
  <c r="F237" i="7"/>
  <c r="I237" i="7"/>
  <c r="B238" i="7"/>
  <c r="L237" i="7"/>
  <c r="N238" i="7"/>
  <c r="M238" i="7"/>
  <c r="P238" i="7"/>
  <c r="R238" i="7"/>
  <c r="B239" i="7"/>
  <c r="C239" i="7"/>
  <c r="L238" i="7"/>
  <c r="K238" i="7"/>
  <c r="Q238" i="7"/>
  <c r="I238" i="7"/>
  <c r="D238" i="7"/>
  <c r="F238" i="7"/>
  <c r="B240" i="7"/>
  <c r="D239" i="7"/>
  <c r="F239" i="7"/>
  <c r="R239" i="7"/>
  <c r="L239" i="7"/>
  <c r="N239" i="7"/>
  <c r="C240" i="7"/>
  <c r="K239" i="7"/>
  <c r="Q239" i="7"/>
  <c r="I239" i="7"/>
  <c r="M239" i="7"/>
  <c r="P239" i="7"/>
  <c r="N240" i="7"/>
  <c r="I240" i="7"/>
  <c r="R240" i="7"/>
  <c r="C241" i="7"/>
  <c r="L240" i="7"/>
  <c r="D240" i="7"/>
  <c r="F240" i="7"/>
  <c r="K240" i="7"/>
  <c r="M240" i="7"/>
  <c r="P240" i="7"/>
  <c r="B241" i="7"/>
  <c r="Q240" i="7"/>
  <c r="M241" i="7"/>
  <c r="P241" i="7"/>
  <c r="B242" i="7"/>
  <c r="C242" i="7"/>
  <c r="L241" i="7"/>
  <c r="D241" i="7"/>
  <c r="F241" i="7"/>
  <c r="R241" i="7"/>
  <c r="I241" i="7"/>
  <c r="K241" i="7"/>
  <c r="N241" i="7"/>
  <c r="Q241" i="7"/>
  <c r="N242" i="7"/>
  <c r="D242" i="7"/>
  <c r="F242" i="7"/>
  <c r="K242" i="7"/>
  <c r="M242" i="7"/>
  <c r="P242" i="7"/>
  <c r="I242" i="7"/>
  <c r="B243" i="7"/>
  <c r="C243" i="7"/>
  <c r="L242" i="7"/>
  <c r="Q242" i="7"/>
  <c r="R242" i="7"/>
  <c r="M243" i="7"/>
  <c r="P243" i="7"/>
  <c r="N243" i="7"/>
  <c r="Q243" i="7"/>
  <c r="R243" i="7"/>
  <c r="C244" i="7"/>
  <c r="I243" i="7"/>
  <c r="D243" i="7"/>
  <c r="F243" i="7"/>
  <c r="K243" i="7"/>
  <c r="B244" i="7"/>
  <c r="L243" i="7"/>
  <c r="D244" i="7"/>
  <c r="F244" i="7"/>
  <c r="B245" i="7"/>
  <c r="M244" i="7"/>
  <c r="P244" i="7"/>
  <c r="N244" i="7"/>
  <c r="Q244" i="7"/>
  <c r="K244" i="7"/>
  <c r="C245" i="7"/>
  <c r="R244" i="7"/>
  <c r="L244" i="7"/>
  <c r="I244" i="7"/>
  <c r="M245" i="7"/>
  <c r="P245" i="7"/>
  <c r="Q245" i="7"/>
  <c r="K245" i="7"/>
  <c r="B246" i="7"/>
  <c r="I245" i="7"/>
  <c r="C246" i="7"/>
  <c r="D245" i="7"/>
  <c r="F245" i="7"/>
  <c r="N245" i="7"/>
  <c r="R245" i="7"/>
  <c r="L245" i="7"/>
  <c r="C247" i="7"/>
  <c r="M246" i="7"/>
  <c r="P246" i="7"/>
  <c r="L246" i="7"/>
  <c r="N246" i="7"/>
  <c r="K246" i="7"/>
  <c r="R246" i="7"/>
  <c r="I246" i="7"/>
  <c r="Q246" i="7"/>
  <c r="B247" i="7"/>
  <c r="D246" i="7"/>
  <c r="F246" i="7"/>
  <c r="R247" i="7"/>
  <c r="K247" i="7"/>
  <c r="L247" i="7"/>
  <c r="N247" i="7"/>
  <c r="D247" i="7"/>
  <c r="F247" i="7"/>
  <c r="C248" i="7"/>
  <c r="M247" i="7"/>
  <c r="P247" i="7"/>
  <c r="I247" i="7"/>
  <c r="Q247" i="7"/>
  <c r="B248" i="7"/>
  <c r="R248" i="7"/>
  <c r="Q248" i="7"/>
  <c r="M248" i="7"/>
  <c r="P248" i="7"/>
  <c r="K248" i="7"/>
  <c r="I248" i="7"/>
  <c r="D248" i="7"/>
  <c r="F248" i="7"/>
  <c r="N248" i="7"/>
  <c r="B249" i="7"/>
  <c r="C249" i="7"/>
  <c r="L248" i="7"/>
  <c r="L249" i="7"/>
  <c r="K249" i="7"/>
  <c r="R249" i="7"/>
  <c r="C250" i="7"/>
  <c r="M249" i="7"/>
  <c r="P249" i="7"/>
  <c r="I249" i="7"/>
  <c r="Q249" i="7"/>
  <c r="D249" i="7"/>
  <c r="F249" i="7"/>
  <c r="N249" i="7"/>
  <c r="B250" i="7"/>
  <c r="M250" i="7"/>
  <c r="P250" i="7"/>
  <c r="I250" i="7"/>
  <c r="Q250" i="7"/>
  <c r="C251" i="7"/>
  <c r="L250" i="7"/>
  <c r="K250" i="7"/>
  <c r="B251" i="7"/>
  <c r="R250" i="7"/>
  <c r="N250" i="7"/>
  <c r="D250" i="7"/>
  <c r="F250" i="7"/>
  <c r="N251" i="7"/>
  <c r="C252" i="7"/>
  <c r="I251" i="7"/>
  <c r="R251" i="7"/>
  <c r="K251" i="7"/>
  <c r="L251" i="7"/>
  <c r="M251" i="7"/>
  <c r="P251" i="7"/>
  <c r="D251" i="7"/>
  <c r="F251" i="7"/>
  <c r="Q251" i="7"/>
  <c r="B252" i="7"/>
  <c r="Q252" i="7"/>
  <c r="M252" i="7"/>
  <c r="P252" i="7"/>
  <c r="L252" i="7"/>
  <c r="I252" i="7"/>
  <c r="R252" i="7"/>
  <c r="K252" i="7"/>
  <c r="D252" i="7"/>
  <c r="F252" i="7"/>
  <c r="N252" i="7"/>
  <c r="C253" i="7"/>
  <c r="B253" i="7"/>
  <c r="Q253" i="7"/>
  <c r="K253" i="7"/>
  <c r="R253" i="7"/>
  <c r="L253" i="7"/>
  <c r="N253" i="7"/>
  <c r="C254" i="7"/>
  <c r="I253" i="7"/>
  <c r="D253" i="7"/>
  <c r="F253" i="7"/>
  <c r="M253" i="7"/>
  <c r="P253" i="7"/>
  <c r="B254" i="7"/>
  <c r="D254" i="7"/>
  <c r="F254" i="7"/>
  <c r="R254" i="7"/>
  <c r="I254" i="7"/>
  <c r="L254" i="7"/>
  <c r="N254" i="7"/>
  <c r="K254" i="7"/>
  <c r="C255" i="7"/>
  <c r="B255" i="7"/>
  <c r="Q254" i="7"/>
  <c r="M254" i="7"/>
  <c r="P254" i="7"/>
  <c r="M255" i="7"/>
  <c r="P255" i="7"/>
  <c r="Q255" i="7"/>
  <c r="B256" i="7"/>
  <c r="C256" i="7"/>
  <c r="D255" i="7"/>
  <c r="F255" i="7"/>
  <c r="I255" i="7"/>
  <c r="N255" i="7"/>
  <c r="R255" i="7"/>
  <c r="K255" i="7"/>
  <c r="L255" i="7"/>
  <c r="L256" i="7"/>
  <c r="R256" i="7"/>
  <c r="I256" i="7"/>
  <c r="Q256" i="7"/>
  <c r="M256" i="7"/>
  <c r="P256" i="7"/>
  <c r="D256" i="7"/>
  <c r="F256" i="7"/>
  <c r="C257" i="7"/>
  <c r="N256" i="7"/>
  <c r="K256" i="7"/>
  <c r="B257" i="7"/>
  <c r="K257" i="7"/>
  <c r="M257" i="7"/>
  <c r="P257" i="7"/>
  <c r="R257" i="7"/>
  <c r="L257" i="7"/>
  <c r="D257" i="7"/>
  <c r="F257" i="7"/>
  <c r="I257" i="7"/>
  <c r="B258" i="7"/>
  <c r="C258" i="7"/>
  <c r="N257" i="7"/>
  <c r="Q257" i="7"/>
  <c r="C259" i="7"/>
  <c r="Q258" i="7"/>
  <c r="M258" i="7"/>
  <c r="P258" i="7"/>
  <c r="L258" i="7"/>
  <c r="N258" i="7"/>
  <c r="R258" i="7"/>
  <c r="D258" i="7"/>
  <c r="F258" i="7"/>
  <c r="B259" i="7"/>
  <c r="K258" i="7"/>
  <c r="I258" i="7"/>
  <c r="B260" i="7"/>
  <c r="C260" i="7"/>
  <c r="L259" i="7"/>
  <c r="K259" i="7"/>
  <c r="I259" i="7"/>
  <c r="N259" i="7"/>
  <c r="M259" i="7"/>
  <c r="P259" i="7"/>
  <c r="D259" i="7"/>
  <c r="F259" i="7"/>
  <c r="R259" i="7"/>
  <c r="Q259" i="7"/>
  <c r="Q260" i="7"/>
  <c r="K260" i="7"/>
  <c r="D260" i="7"/>
  <c r="F260" i="7"/>
  <c r="B261" i="7"/>
  <c r="M260" i="7"/>
  <c r="P260" i="7"/>
  <c r="R260" i="7"/>
  <c r="I260" i="7"/>
  <c r="N260" i="7"/>
  <c r="C261" i="7"/>
  <c r="L260" i="7"/>
  <c r="D261" i="7"/>
  <c r="F261" i="7"/>
  <c r="C262" i="7"/>
  <c r="I261" i="7"/>
  <c r="K261" i="7"/>
  <c r="Q261" i="7"/>
  <c r="R261" i="7"/>
  <c r="M261" i="7"/>
  <c r="P261" i="7"/>
  <c r="N261" i="7"/>
  <c r="B262" i="7"/>
  <c r="L261" i="7"/>
  <c r="R262" i="7"/>
  <c r="B263" i="7"/>
  <c r="N262" i="7"/>
  <c r="Q262" i="7"/>
  <c r="L262" i="7"/>
  <c r="P262" i="7"/>
  <c r="K262" i="7"/>
  <c r="C263" i="7"/>
  <c r="D262" i="7"/>
  <c r="F262" i="7"/>
  <c r="M262" i="7"/>
  <c r="I262" i="7"/>
  <c r="L263" i="7"/>
  <c r="M263" i="7"/>
  <c r="P263" i="7"/>
  <c r="N263" i="7"/>
  <c r="C264" i="7"/>
  <c r="B264" i="7"/>
  <c r="I263" i="7"/>
  <c r="D263" i="7"/>
  <c r="F263" i="7"/>
  <c r="Q263" i="7"/>
  <c r="R263" i="7"/>
  <c r="K263" i="7"/>
  <c r="B265" i="7"/>
  <c r="M264" i="7"/>
  <c r="P264" i="7"/>
  <c r="I264" i="7"/>
  <c r="N264" i="7"/>
  <c r="K264" i="7"/>
  <c r="C265" i="7"/>
  <c r="D264" i="7"/>
  <c r="F264" i="7"/>
  <c r="Q264" i="7"/>
  <c r="L264" i="7"/>
  <c r="R264" i="7"/>
  <c r="M265" i="7"/>
  <c r="P265" i="7"/>
  <c r="R265" i="7"/>
  <c r="D265" i="7"/>
  <c r="F265" i="7"/>
  <c r="C266" i="7"/>
  <c r="K265" i="7"/>
  <c r="B266" i="7"/>
  <c r="N265" i="7"/>
  <c r="L265" i="7"/>
  <c r="I265" i="7"/>
  <c r="Q265" i="7"/>
  <c r="K266" i="7"/>
  <c r="M266" i="7"/>
  <c r="P266" i="7"/>
  <c r="B267" i="7"/>
  <c r="Q266" i="7"/>
  <c r="I266" i="7"/>
  <c r="C267" i="7"/>
  <c r="N266" i="7"/>
  <c r="L266" i="7"/>
  <c r="D266" i="7"/>
  <c r="F266" i="7"/>
  <c r="R266" i="7"/>
  <c r="K267" i="7"/>
  <c r="L267" i="7"/>
  <c r="B268" i="7"/>
  <c r="C268" i="7"/>
  <c r="D267" i="7"/>
  <c r="F267" i="7"/>
  <c r="I267" i="7"/>
  <c r="Q267" i="7"/>
  <c r="N267" i="7"/>
  <c r="R267" i="7"/>
  <c r="M267" i="7"/>
  <c r="P267" i="7"/>
  <c r="B269" i="7"/>
  <c r="N268" i="7"/>
  <c r="C269" i="7"/>
  <c r="K268" i="7"/>
  <c r="R268" i="7"/>
  <c r="I268" i="7"/>
  <c r="D268" i="7"/>
  <c r="F268" i="7"/>
  <c r="L268" i="7"/>
  <c r="Q268" i="7"/>
  <c r="M268" i="7"/>
  <c r="P268" i="7"/>
  <c r="B270" i="7"/>
  <c r="C270" i="7"/>
  <c r="K269" i="7"/>
  <c r="N269" i="7"/>
  <c r="Q269" i="7"/>
  <c r="L269" i="7"/>
  <c r="I269" i="7"/>
  <c r="R269" i="7"/>
  <c r="D269" i="7"/>
  <c r="F269" i="7"/>
  <c r="M269" i="7"/>
  <c r="P269" i="7"/>
  <c r="N270" i="7"/>
  <c r="K270" i="7"/>
  <c r="I270" i="7"/>
  <c r="L270" i="7"/>
  <c r="C271" i="7"/>
  <c r="R270" i="7"/>
  <c r="B271" i="7"/>
  <c r="M270" i="7"/>
  <c r="P270" i="7"/>
  <c r="Q270" i="7"/>
  <c r="D270" i="7"/>
  <c r="F270" i="7"/>
  <c r="K271" i="7"/>
  <c r="L271" i="7"/>
  <c r="B272" i="7"/>
  <c r="N271" i="7"/>
  <c r="D271" i="7"/>
  <c r="F271" i="7"/>
  <c r="C272" i="7"/>
  <c r="Q271" i="7"/>
  <c r="M271" i="7"/>
  <c r="P271" i="7"/>
  <c r="R271" i="7"/>
  <c r="I271" i="7"/>
  <c r="L272" i="7"/>
  <c r="B273" i="7"/>
  <c r="R272" i="7"/>
  <c r="N272" i="7"/>
  <c r="K272" i="7"/>
  <c r="D272" i="7"/>
  <c r="F272" i="7"/>
  <c r="C273" i="7"/>
  <c r="M272" i="7"/>
  <c r="P272" i="7"/>
  <c r="I272" i="7"/>
  <c r="Q272" i="7"/>
  <c r="B274" i="7"/>
  <c r="N273" i="7"/>
  <c r="Q273" i="7"/>
  <c r="M273" i="7"/>
  <c r="P273" i="7"/>
  <c r="C274" i="7"/>
  <c r="L273" i="7"/>
  <c r="D273" i="7"/>
  <c r="F273" i="7"/>
  <c r="I273" i="7"/>
  <c r="R273" i="7"/>
  <c r="K273" i="7"/>
  <c r="Q274" i="7"/>
  <c r="R274" i="7"/>
  <c r="M274" i="7"/>
  <c r="P274" i="7"/>
  <c r="L274" i="7"/>
  <c r="D274" i="7"/>
  <c r="F274" i="7"/>
  <c r="K274" i="7"/>
  <c r="C275" i="7"/>
  <c r="I274" i="7"/>
  <c r="N274" i="7"/>
  <c r="B275" i="7"/>
  <c r="M275" i="7"/>
  <c r="P275" i="7"/>
  <c r="D275" i="7"/>
  <c r="F275" i="7"/>
  <c r="B276" i="7"/>
  <c r="R275" i="7"/>
  <c r="Q275" i="7"/>
  <c r="I275" i="7"/>
  <c r="C276" i="7"/>
  <c r="N275" i="7"/>
  <c r="K275" i="7"/>
  <c r="L275" i="7"/>
  <c r="D276" i="7"/>
  <c r="F276" i="7"/>
  <c r="C277" i="7"/>
  <c r="R276" i="7"/>
  <c r="Q276" i="7"/>
  <c r="L276" i="7"/>
  <c r="B277" i="7"/>
  <c r="I276" i="7"/>
  <c r="M276" i="7"/>
  <c r="P276" i="7"/>
  <c r="N276" i="7"/>
  <c r="K276" i="7"/>
  <c r="N277" i="7"/>
  <c r="Q277" i="7"/>
  <c r="C278" i="7"/>
  <c r="B278" i="7"/>
  <c r="I277" i="7"/>
  <c r="K277" i="7"/>
  <c r="L277" i="7"/>
  <c r="R277" i="7"/>
  <c r="M277" i="7"/>
  <c r="P277" i="7"/>
  <c r="D277" i="7"/>
  <c r="F277" i="7"/>
  <c r="R278" i="7"/>
  <c r="C279" i="7"/>
  <c r="L278" i="7"/>
  <c r="I278" i="7"/>
  <c r="K278" i="7"/>
  <c r="B279" i="7"/>
  <c r="M278" i="7"/>
  <c r="P278" i="7"/>
  <c r="D278" i="7"/>
  <c r="F278" i="7"/>
  <c r="Q278" i="7"/>
  <c r="N278" i="7"/>
  <c r="R279" i="7"/>
  <c r="C280" i="7"/>
  <c r="B280" i="7"/>
  <c r="M279" i="7"/>
  <c r="P279" i="7"/>
  <c r="L279" i="7"/>
  <c r="Q279" i="7"/>
  <c r="N279" i="7"/>
  <c r="I279" i="7"/>
  <c r="K279" i="7"/>
  <c r="D279" i="7"/>
  <c r="F279" i="7"/>
  <c r="I280" i="7"/>
  <c r="C281" i="7"/>
  <c r="B281" i="7"/>
  <c r="M280" i="7"/>
  <c r="P280" i="7"/>
  <c r="N280" i="7"/>
  <c r="R280" i="7"/>
  <c r="L280" i="7"/>
  <c r="K280" i="7"/>
  <c r="D280" i="7"/>
  <c r="F280" i="7"/>
  <c r="Q280" i="7"/>
  <c r="N281" i="7"/>
  <c r="B282" i="7"/>
  <c r="R281" i="7"/>
  <c r="K281" i="7"/>
  <c r="M281" i="7"/>
  <c r="P281" i="7"/>
  <c r="I281" i="7"/>
  <c r="C282" i="7"/>
  <c r="L281" i="7"/>
  <c r="Q281" i="7"/>
  <c r="D281" i="7"/>
  <c r="F281" i="7"/>
  <c r="D282" i="7"/>
  <c r="F282" i="7"/>
  <c r="B283" i="7"/>
  <c r="M282" i="7"/>
  <c r="P282" i="7"/>
  <c r="L282" i="7"/>
  <c r="K282" i="7"/>
  <c r="R282" i="7"/>
  <c r="C283" i="7"/>
  <c r="N282" i="7"/>
  <c r="Q282" i="7"/>
  <c r="I282" i="7"/>
  <c r="N283" i="7"/>
  <c r="Q283" i="7"/>
  <c r="M283" i="7"/>
  <c r="P283" i="7"/>
  <c r="K283" i="7"/>
  <c r="L283" i="7"/>
  <c r="C284" i="7"/>
  <c r="B284" i="7"/>
  <c r="I283" i="7"/>
  <c r="R283" i="7"/>
  <c r="D283" i="7"/>
  <c r="F283" i="7"/>
  <c r="B285" i="7"/>
  <c r="N284" i="7"/>
  <c r="R284" i="7"/>
  <c r="M284" i="7"/>
  <c r="P284" i="7"/>
  <c r="K284" i="7"/>
  <c r="I284" i="7"/>
  <c r="C285" i="7"/>
  <c r="Q284" i="7"/>
  <c r="D284" i="7"/>
  <c r="F284" i="7"/>
  <c r="L284" i="7"/>
  <c r="R285" i="7"/>
  <c r="I285" i="7"/>
  <c r="M285" i="7"/>
  <c r="P285" i="7"/>
  <c r="B286" i="7"/>
  <c r="Q285" i="7"/>
  <c r="K285" i="7"/>
  <c r="N285" i="7"/>
  <c r="C286" i="7"/>
  <c r="L285" i="7"/>
  <c r="D285" i="7"/>
  <c r="F285" i="7"/>
  <c r="N286" i="7"/>
  <c r="B287" i="7"/>
  <c r="D286" i="7"/>
  <c r="F286" i="7"/>
  <c r="L286" i="7"/>
  <c r="Q286" i="7"/>
  <c r="I286" i="7"/>
  <c r="C287" i="7"/>
  <c r="K286" i="7"/>
  <c r="R286" i="7"/>
  <c r="M286" i="7"/>
  <c r="P286" i="7"/>
  <c r="K287" i="7"/>
  <c r="B288" i="7"/>
  <c r="D287" i="7"/>
  <c r="F287" i="7"/>
  <c r="Q287" i="7"/>
  <c r="L287" i="7"/>
  <c r="I287" i="7"/>
  <c r="N287" i="7"/>
  <c r="C288" i="7"/>
  <c r="M287" i="7"/>
  <c r="P287" i="7"/>
  <c r="R287" i="7"/>
  <c r="M288" i="7"/>
  <c r="P288" i="7"/>
  <c r="I288" i="7"/>
  <c r="C289" i="7"/>
  <c r="K288" i="7"/>
  <c r="L288" i="7"/>
  <c r="D288" i="7"/>
  <c r="F288" i="7"/>
  <c r="B289" i="7"/>
  <c r="Q288" i="7"/>
  <c r="R288" i="7"/>
  <c r="N288" i="7"/>
  <c r="R289" i="7"/>
  <c r="M289" i="7"/>
  <c r="P289" i="7"/>
  <c r="K289" i="7"/>
  <c r="L289" i="7"/>
  <c r="I289" i="7"/>
  <c r="N289" i="7"/>
  <c r="C290" i="7"/>
  <c r="Q289" i="7"/>
  <c r="B290" i="7"/>
  <c r="D289" i="7"/>
  <c r="F289" i="7"/>
  <c r="Q290" i="7"/>
  <c r="I290" i="7"/>
  <c r="B291" i="7"/>
  <c r="C291" i="7"/>
  <c r="D290" i="7"/>
  <c r="F290" i="7"/>
  <c r="L290" i="7"/>
  <c r="M290" i="7"/>
  <c r="P290" i="7"/>
  <c r="R290" i="7"/>
  <c r="K290" i="7"/>
  <c r="N290" i="7"/>
  <c r="I291" i="7"/>
  <c r="C292" i="7"/>
  <c r="B292" i="7"/>
  <c r="L291" i="7"/>
  <c r="R291" i="7"/>
  <c r="N291" i="7"/>
  <c r="D291" i="7"/>
  <c r="F291" i="7"/>
  <c r="K291" i="7"/>
  <c r="Q291" i="7"/>
  <c r="M291" i="7"/>
  <c r="P291" i="7"/>
  <c r="C293" i="7"/>
  <c r="N292" i="7"/>
  <c r="D292" i="7"/>
  <c r="F292" i="7"/>
  <c r="L292" i="7"/>
  <c r="R292" i="7"/>
  <c r="I292" i="7"/>
  <c r="K292" i="7"/>
  <c r="B293" i="7"/>
  <c r="Q292" i="7"/>
  <c r="M292" i="7"/>
  <c r="P292" i="7"/>
  <c r="K293" i="7"/>
  <c r="L293" i="7"/>
  <c r="R293" i="7"/>
  <c r="D293" i="7"/>
  <c r="F293" i="7"/>
  <c r="B294" i="7"/>
  <c r="C294" i="7"/>
  <c r="M293" i="7"/>
  <c r="P293" i="7"/>
  <c r="Q293" i="7"/>
  <c r="N293" i="7"/>
  <c r="I293" i="7"/>
  <c r="N294" i="7"/>
  <c r="L294" i="7"/>
  <c r="D294" i="7"/>
  <c r="F294" i="7"/>
  <c r="B295" i="7"/>
  <c r="C295" i="7"/>
  <c r="K294" i="7"/>
  <c r="I294" i="7"/>
  <c r="Q294" i="7"/>
  <c r="R294" i="7"/>
  <c r="M294" i="7"/>
  <c r="P294" i="7"/>
  <c r="C296" i="7"/>
  <c r="L295" i="7"/>
  <c r="I295" i="7"/>
  <c r="Q295" i="7"/>
  <c r="B296" i="7"/>
  <c r="N295" i="7"/>
  <c r="R295" i="7"/>
  <c r="K295" i="7"/>
  <c r="D295" i="7"/>
  <c r="F295" i="7"/>
  <c r="M295" i="7"/>
  <c r="P295" i="7"/>
  <c r="R296" i="7"/>
  <c r="Q296" i="7"/>
  <c r="C297" i="7"/>
  <c r="N296" i="7"/>
  <c r="I296" i="7"/>
  <c r="D296" i="7"/>
  <c r="F296" i="7"/>
  <c r="M296" i="7"/>
  <c r="P296" i="7"/>
  <c r="B297" i="7"/>
  <c r="L296" i="7"/>
  <c r="K296" i="7"/>
  <c r="M297" i="7"/>
  <c r="P297" i="7"/>
  <c r="R297" i="7"/>
  <c r="K297" i="7"/>
  <c r="B298" i="7"/>
  <c r="Q297" i="7"/>
  <c r="C298" i="7"/>
  <c r="N297" i="7"/>
  <c r="L297" i="7"/>
  <c r="I297" i="7"/>
  <c r="D297" i="7"/>
  <c r="F297" i="7"/>
  <c r="B299" i="7"/>
  <c r="M298" i="7"/>
  <c r="P298" i="7"/>
  <c r="N298" i="7"/>
  <c r="C299" i="7"/>
  <c r="K298" i="7"/>
  <c r="D298" i="7"/>
  <c r="F298" i="7"/>
  <c r="L298" i="7"/>
  <c r="I298" i="7"/>
  <c r="Q298" i="7"/>
  <c r="R298" i="7"/>
  <c r="I299" i="7"/>
  <c r="M299" i="7"/>
  <c r="P299" i="7"/>
  <c r="K299" i="7"/>
  <c r="R299" i="7"/>
  <c r="D299" i="7"/>
  <c r="F299" i="7"/>
  <c r="Q299" i="7"/>
  <c r="C300" i="7"/>
  <c r="B300" i="7"/>
  <c r="N299" i="7"/>
  <c r="L299" i="7"/>
  <c r="Q300" i="7"/>
  <c r="R300" i="7"/>
  <c r="M300" i="7"/>
  <c r="P300" i="7"/>
  <c r="N300" i="7"/>
  <c r="C301" i="7"/>
  <c r="K300" i="7"/>
  <c r="B301" i="7"/>
  <c r="L300" i="7"/>
  <c r="I300" i="7"/>
  <c r="D300" i="7"/>
  <c r="F300" i="7"/>
  <c r="L301" i="7"/>
  <c r="R301" i="7"/>
  <c r="N301" i="7"/>
  <c r="B302" i="7"/>
  <c r="I301" i="7"/>
  <c r="K301" i="7"/>
  <c r="D301" i="7"/>
  <c r="F301" i="7"/>
  <c r="M301" i="7"/>
  <c r="P301" i="7"/>
  <c r="C302" i="7"/>
  <c r="Q301" i="7"/>
  <c r="K302" i="7"/>
  <c r="I302" i="7"/>
  <c r="N302" i="7"/>
  <c r="Q302" i="7"/>
  <c r="L302" i="7"/>
  <c r="B303" i="7"/>
  <c r="R302" i="7"/>
  <c r="D302" i="7"/>
  <c r="F302" i="7"/>
  <c r="M302" i="7"/>
  <c r="P302" i="7"/>
  <c r="C303" i="7"/>
  <c r="L303" i="7"/>
  <c r="B304" i="7"/>
  <c r="K303" i="7"/>
  <c r="N303" i="7"/>
  <c r="C304" i="7"/>
  <c r="M303" i="7"/>
  <c r="P303" i="7"/>
  <c r="Q303" i="7"/>
  <c r="D303" i="7"/>
  <c r="F303" i="7"/>
  <c r="R303" i="7"/>
  <c r="I303" i="7"/>
  <c r="M304" i="7"/>
  <c r="R304" i="7"/>
  <c r="I304" i="7"/>
  <c r="C305" i="7"/>
  <c r="N304" i="7"/>
  <c r="Q304" i="7"/>
  <c r="K304" i="7"/>
  <c r="P304" i="7"/>
  <c r="B305" i="7"/>
  <c r="D304" i="7"/>
  <c r="F304" i="7"/>
  <c r="L304" i="7"/>
  <c r="N305" i="7"/>
  <c r="L305" i="7"/>
  <c r="B306" i="7"/>
  <c r="R305" i="7"/>
  <c r="M305" i="7"/>
  <c r="P305" i="7"/>
  <c r="K305" i="7"/>
  <c r="Q305" i="7"/>
  <c r="C306" i="7"/>
  <c r="D305" i="7"/>
  <c r="F305" i="7"/>
  <c r="I305" i="7"/>
  <c r="N306" i="7"/>
  <c r="R306" i="7"/>
  <c r="D306" i="7"/>
  <c r="F306" i="7"/>
  <c r="M306" i="7"/>
  <c r="P306" i="7"/>
  <c r="I306" i="7"/>
  <c r="B307" i="7"/>
  <c r="L306" i="7"/>
  <c r="Q306" i="7"/>
  <c r="C307" i="7"/>
  <c r="K306" i="7"/>
  <c r="R307" i="7"/>
  <c r="Q307" i="7"/>
  <c r="C308" i="7"/>
  <c r="L307" i="7"/>
  <c r="I307" i="7"/>
  <c r="M307" i="7"/>
  <c r="P307" i="7"/>
  <c r="N307" i="7"/>
  <c r="D307" i="7"/>
  <c r="F307" i="7"/>
  <c r="K307" i="7"/>
  <c r="B308" i="7"/>
  <c r="I308" i="7"/>
  <c r="L308" i="7"/>
  <c r="B309" i="7"/>
  <c r="Q308" i="7"/>
  <c r="M308" i="7"/>
  <c r="P308" i="7"/>
  <c r="N308" i="7"/>
  <c r="C309" i="7"/>
  <c r="D308" i="7"/>
  <c r="F308" i="7"/>
  <c r="K308" i="7"/>
  <c r="R308" i="7"/>
  <c r="L309" i="7"/>
  <c r="D309" i="7"/>
  <c r="F309" i="7"/>
  <c r="C310" i="7"/>
  <c r="R309" i="7"/>
  <c r="I309" i="7"/>
  <c r="K309" i="7"/>
  <c r="B310" i="7"/>
  <c r="Q309" i="7"/>
  <c r="N309" i="7"/>
  <c r="M309" i="7"/>
  <c r="P309" i="7"/>
  <c r="R310" i="7"/>
  <c r="I310" i="7"/>
  <c r="Q310" i="7"/>
  <c r="M310" i="7"/>
  <c r="P310" i="7"/>
  <c r="N310" i="7"/>
  <c r="L310" i="7"/>
  <c r="D310" i="7"/>
  <c r="F310" i="7"/>
  <c r="C311" i="7"/>
  <c r="B311" i="7"/>
  <c r="K310" i="7"/>
  <c r="L311" i="7"/>
  <c r="D311" i="7"/>
  <c r="F311" i="7"/>
  <c r="K311" i="7"/>
  <c r="R311" i="7"/>
  <c r="Q311" i="7"/>
  <c r="M311" i="7"/>
  <c r="P311" i="7"/>
  <c r="N311" i="7"/>
  <c r="C312" i="7"/>
  <c r="I311" i="7"/>
  <c r="B312" i="7"/>
  <c r="B313" i="7"/>
  <c r="I312" i="7"/>
  <c r="M312" i="7"/>
  <c r="Q312" i="7"/>
  <c r="P312" i="7"/>
  <c r="N312" i="7"/>
  <c r="D312" i="7"/>
  <c r="F312" i="7"/>
  <c r="L312" i="7"/>
  <c r="C313" i="7"/>
  <c r="K312" i="7"/>
  <c r="R312" i="7"/>
  <c r="K313" i="7"/>
  <c r="B314" i="7"/>
  <c r="R313" i="7"/>
  <c r="I313" i="7"/>
  <c r="M313" i="7"/>
  <c r="P313" i="7"/>
  <c r="N313" i="7"/>
  <c r="Q313" i="7"/>
  <c r="D313" i="7"/>
  <c r="F313" i="7"/>
  <c r="C314" i="7"/>
  <c r="L313" i="7"/>
  <c r="N314" i="7"/>
  <c r="Q314" i="7"/>
  <c r="L314" i="7"/>
  <c r="I314" i="7"/>
  <c r="M314" i="7"/>
  <c r="B315" i="7"/>
  <c r="P314" i="7"/>
  <c r="D314" i="7"/>
  <c r="F314" i="7"/>
  <c r="K314" i="7"/>
  <c r="C315" i="7"/>
  <c r="R314" i="7"/>
  <c r="Q315" i="7"/>
  <c r="C316" i="7"/>
  <c r="I315" i="7"/>
  <c r="M315" i="7"/>
  <c r="P315" i="7"/>
  <c r="D315" i="7"/>
  <c r="F315" i="7"/>
  <c r="R315" i="7"/>
  <c r="N315" i="7"/>
  <c r="L315" i="7"/>
  <c r="B316" i="7"/>
  <c r="K315" i="7"/>
  <c r="I316" i="7"/>
  <c r="B317" i="7"/>
  <c r="C317" i="7"/>
  <c r="M316" i="7"/>
  <c r="P316" i="7"/>
  <c r="K316" i="7"/>
  <c r="D316" i="7"/>
  <c r="F316" i="7"/>
  <c r="L316" i="7"/>
  <c r="N316" i="7"/>
  <c r="Q316" i="7"/>
  <c r="R316" i="7"/>
  <c r="C318" i="7"/>
  <c r="Q317" i="7"/>
  <c r="I317" i="7"/>
  <c r="K317" i="7"/>
  <c r="B318" i="7"/>
  <c r="N317" i="7"/>
  <c r="M317" i="7"/>
  <c r="P317" i="7"/>
  <c r="R317" i="7"/>
  <c r="L317" i="7"/>
  <c r="D317" i="7"/>
  <c r="F317" i="7"/>
  <c r="N318" i="7"/>
  <c r="D318" i="7"/>
  <c r="F318" i="7"/>
  <c r="C319" i="7"/>
  <c r="L318" i="7"/>
  <c r="K318" i="7"/>
  <c r="I318" i="7"/>
  <c r="R318" i="7"/>
  <c r="M318" i="7"/>
  <c r="P318" i="7"/>
  <c r="B319" i="7"/>
  <c r="Q318" i="7"/>
  <c r="I319" i="7"/>
  <c r="L319" i="7"/>
  <c r="C320" i="7"/>
  <c r="K319" i="7"/>
  <c r="M319" i="7"/>
  <c r="P319" i="7"/>
  <c r="B320" i="7"/>
  <c r="N319" i="7"/>
  <c r="Q319" i="7"/>
  <c r="D319" i="7"/>
  <c r="F319" i="7"/>
  <c r="R319" i="7"/>
  <c r="R320" i="7"/>
  <c r="D320" i="7"/>
  <c r="F320" i="7"/>
  <c r="K320" i="7"/>
  <c r="C321" i="7"/>
  <c r="M320" i="7"/>
  <c r="P320" i="7"/>
  <c r="N320" i="7"/>
  <c r="I320" i="7"/>
  <c r="B321" i="7"/>
  <c r="Q320" i="7"/>
  <c r="L320" i="7"/>
  <c r="Q321" i="7"/>
  <c r="R321" i="7"/>
  <c r="L321" i="7"/>
  <c r="I321" i="7"/>
  <c r="C322" i="7"/>
  <c r="B322" i="7"/>
  <c r="N321" i="7"/>
  <c r="M321" i="7"/>
  <c r="P321" i="7"/>
  <c r="D321" i="7"/>
  <c r="F321" i="7"/>
  <c r="K321" i="7"/>
  <c r="Q322" i="7"/>
  <c r="D322" i="7"/>
  <c r="F322" i="7"/>
  <c r="C323" i="7"/>
  <c r="I322" i="7"/>
  <c r="R322" i="7"/>
  <c r="B323" i="7"/>
  <c r="K322" i="7"/>
  <c r="N322" i="7"/>
  <c r="M322" i="7"/>
  <c r="P322" i="7"/>
  <c r="L322" i="7"/>
  <c r="M323" i="7"/>
  <c r="P323" i="7"/>
  <c r="L323" i="7"/>
  <c r="N323" i="7"/>
  <c r="C324" i="7"/>
  <c r="Q323" i="7"/>
  <c r="K323" i="7"/>
  <c r="R323" i="7"/>
  <c r="I323" i="7"/>
  <c r="B324" i="7"/>
  <c r="D323" i="7"/>
  <c r="F323" i="7"/>
  <c r="K324" i="7"/>
  <c r="B325" i="7"/>
  <c r="I324" i="7"/>
  <c r="Q324" i="7"/>
  <c r="L324" i="7"/>
  <c r="C325" i="7"/>
  <c r="R324" i="7"/>
  <c r="N324" i="7"/>
  <c r="M324" i="7"/>
  <c r="P324" i="7"/>
  <c r="D324" i="7"/>
  <c r="F324" i="7"/>
  <c r="I325" i="7"/>
  <c r="L325" i="7"/>
  <c r="C326" i="7"/>
  <c r="N325" i="7"/>
  <c r="Q325" i="7"/>
  <c r="K325" i="7"/>
  <c r="R325" i="7"/>
  <c r="M325" i="7"/>
  <c r="P325" i="7"/>
  <c r="D325" i="7"/>
  <c r="F325" i="7"/>
  <c r="B326" i="7"/>
  <c r="L326" i="7"/>
  <c r="Q326" i="7"/>
  <c r="N326" i="7"/>
  <c r="N327" i="7"/>
  <c r="M326" i="7"/>
  <c r="P326" i="7"/>
  <c r="I326" i="7"/>
  <c r="K326" i="7"/>
  <c r="R326" i="7"/>
  <c r="D326" i="7"/>
  <c r="F326" i="7"/>
  <c r="L101" i="7"/>
  <c r="E59" i="7"/>
  <c r="F59" i="7"/>
  <c r="L73" i="7"/>
  <c r="J73" i="7"/>
  <c r="L109" i="7"/>
  <c r="J76" i="7"/>
  <c r="L76" i="7"/>
  <c r="F61" i="7"/>
  <c r="E61" i="7"/>
  <c r="L106" i="7"/>
  <c r="J83" i="7"/>
  <c r="L83" i="7"/>
  <c r="F64" i="7"/>
  <c r="E64" i="7"/>
  <c r="L124" i="7"/>
  <c r="L104" i="7"/>
  <c r="J104" i="7"/>
  <c r="L95" i="7"/>
  <c r="J88" i="7"/>
  <c r="L88" i="7"/>
  <c r="L67" i="7"/>
  <c r="L62" i="7"/>
  <c r="J62" i="7"/>
  <c r="L60" i="7"/>
  <c r="J60" i="7"/>
  <c r="J113" i="7"/>
  <c r="L113" i="7"/>
  <c r="J99" i="7"/>
  <c r="L99" i="7"/>
  <c r="L77" i="7"/>
  <c r="L72" i="7"/>
  <c r="J72" i="7"/>
  <c r="F57" i="7"/>
  <c r="E57" i="7"/>
  <c r="L108" i="7"/>
  <c r="J108" i="7"/>
  <c r="J93" i="7"/>
  <c r="E60" i="7"/>
  <c r="G18" i="2"/>
  <c r="L115" i="7"/>
  <c r="A7" i="7"/>
  <c r="D31" i="7"/>
  <c r="D33" i="7"/>
  <c r="D35" i="7"/>
  <c r="D52" i="7"/>
  <c r="D27" i="7"/>
  <c r="D38" i="7"/>
  <c r="D45" i="7"/>
  <c r="D49" i="7"/>
  <c r="D30" i="7"/>
  <c r="D34" i="7"/>
  <c r="D37" i="7"/>
  <c r="D26" i="7"/>
  <c r="D42" i="7"/>
  <c r="D44" i="7"/>
  <c r="D47" i="7"/>
  <c r="D36" i="7"/>
  <c r="D39" i="7"/>
  <c r="D40" i="7"/>
  <c r="D43" i="7"/>
  <c r="D50" i="7"/>
  <c r="D28" i="7"/>
  <c r="D48" i="7"/>
  <c r="D32" i="7"/>
  <c r="D46" i="7"/>
  <c r="D51" i="7"/>
  <c r="D41" i="7"/>
  <c r="D29" i="7"/>
  <c r="E51" i="7"/>
  <c r="G51" i="7"/>
  <c r="F51" i="7"/>
  <c r="I51" i="7"/>
  <c r="E46" i="7"/>
  <c r="G46" i="7"/>
  <c r="F46" i="7"/>
  <c r="I46" i="7"/>
  <c r="E28" i="7"/>
  <c r="G28" i="7"/>
  <c r="F28" i="7"/>
  <c r="I28" i="7"/>
  <c r="F30" i="7"/>
  <c r="E30" i="7"/>
  <c r="G30" i="7"/>
  <c r="I30" i="7"/>
  <c r="F36" i="7"/>
  <c r="E36" i="7"/>
  <c r="G36" i="7"/>
  <c r="I36" i="7"/>
  <c r="E32" i="7"/>
  <c r="G32" i="7"/>
  <c r="F32" i="7"/>
  <c r="I32" i="7"/>
  <c r="E47" i="7"/>
  <c r="G47" i="7"/>
  <c r="F47" i="7"/>
  <c r="I47" i="7"/>
  <c r="E48" i="7"/>
  <c r="G48" i="7"/>
  <c r="F48" i="7"/>
  <c r="I48" i="7"/>
  <c r="F38" i="7"/>
  <c r="E38" i="7"/>
  <c r="G38" i="7"/>
  <c r="I38" i="7"/>
  <c r="E42" i="7"/>
  <c r="G42" i="7"/>
  <c r="F42" i="7"/>
  <c r="I42" i="7"/>
  <c r="F27" i="7"/>
  <c r="E27" i="7"/>
  <c r="G27" i="7"/>
  <c r="I27" i="7"/>
  <c r="F50" i="7"/>
  <c r="E50" i="7"/>
  <c r="G50" i="7"/>
  <c r="I50" i="7"/>
  <c r="D53" i="7"/>
  <c r="E26" i="7"/>
  <c r="D54" i="7"/>
  <c r="D327" i="7"/>
  <c r="D328" i="7"/>
  <c r="I26" i="7"/>
  <c r="E52" i="7"/>
  <c r="G52" i="7"/>
  <c r="I52" i="7"/>
  <c r="F52" i="7"/>
  <c r="F39" i="7"/>
  <c r="E39" i="7"/>
  <c r="G39" i="7"/>
  <c r="I39" i="7"/>
  <c r="E31" i="7"/>
  <c r="G31" i="7"/>
  <c r="F31" i="7"/>
  <c r="I31" i="7"/>
  <c r="E49" i="7"/>
  <c r="G49" i="7"/>
  <c r="F49" i="7"/>
  <c r="I49" i="7"/>
  <c r="F45" i="7"/>
  <c r="E45" i="7"/>
  <c r="G45" i="7"/>
  <c r="I45" i="7"/>
  <c r="E44" i="7"/>
  <c r="G44" i="7"/>
  <c r="F44" i="7"/>
  <c r="I44" i="7"/>
  <c r="E29" i="7"/>
  <c r="G29" i="7"/>
  <c r="I29" i="7"/>
  <c r="F29" i="7"/>
  <c r="F43" i="7"/>
  <c r="E43" i="7"/>
  <c r="G43" i="7"/>
  <c r="I43" i="7"/>
  <c r="F37" i="7"/>
  <c r="E37" i="7"/>
  <c r="G37" i="7"/>
  <c r="I37" i="7"/>
  <c r="E35" i="7"/>
  <c r="G35" i="7"/>
  <c r="F35" i="7"/>
  <c r="I35" i="7"/>
  <c r="E41" i="7"/>
  <c r="G41" i="7"/>
  <c r="F41" i="7"/>
  <c r="I41" i="7"/>
  <c r="F40" i="7"/>
  <c r="E40" i="7"/>
  <c r="G40" i="7"/>
  <c r="I40" i="7"/>
  <c r="F34" i="7"/>
  <c r="E34" i="7"/>
  <c r="G34" i="7"/>
  <c r="I34" i="7"/>
  <c r="F33" i="7"/>
  <c r="E33" i="7"/>
  <c r="G33" i="7"/>
  <c r="I33" i="7"/>
  <c r="L41" i="7"/>
  <c r="J41" i="7"/>
  <c r="K41" i="7"/>
  <c r="J43" i="7"/>
  <c r="K43" i="7"/>
  <c r="J31" i="7"/>
  <c r="K31" i="7"/>
  <c r="J27" i="7"/>
  <c r="K27" i="7"/>
  <c r="L32" i="7"/>
  <c r="J32" i="7"/>
  <c r="K32" i="7"/>
  <c r="J28" i="7"/>
  <c r="K28" i="7"/>
  <c r="L28" i="7"/>
  <c r="F26" i="7"/>
  <c r="G26" i="7"/>
  <c r="J48" i="7"/>
  <c r="K48" i="7"/>
  <c r="L48" i="7"/>
  <c r="J35" i="7"/>
  <c r="K35" i="7"/>
  <c r="L35" i="7"/>
  <c r="F53" i="7"/>
  <c r="I53" i="7"/>
  <c r="I54" i="7"/>
  <c r="E53" i="7"/>
  <c r="J44" i="7"/>
  <c r="K44" i="7"/>
  <c r="J51" i="7"/>
  <c r="K51" i="7"/>
  <c r="J39" i="7"/>
  <c r="K39" i="7"/>
  <c r="L39" i="7"/>
  <c r="J36" i="7"/>
  <c r="K36" i="7"/>
  <c r="J40" i="7"/>
  <c r="K40" i="7"/>
  <c r="J29" i="7"/>
  <c r="K29" i="7"/>
  <c r="L29" i="7"/>
  <c r="J42" i="7"/>
  <c r="K42" i="7"/>
  <c r="L42" i="7"/>
  <c r="J46" i="7"/>
  <c r="K46" i="7"/>
  <c r="J34" i="7"/>
  <c r="K34" i="7"/>
  <c r="J45" i="7"/>
  <c r="K45" i="7"/>
  <c r="J37" i="7"/>
  <c r="K37" i="7"/>
  <c r="J49" i="7"/>
  <c r="K49" i="7"/>
  <c r="L49" i="7"/>
  <c r="J50" i="7"/>
  <c r="K50" i="7"/>
  <c r="L50" i="7"/>
  <c r="J47" i="7"/>
  <c r="K47" i="7"/>
  <c r="J30" i="7"/>
  <c r="K30" i="7"/>
  <c r="L30" i="7"/>
  <c r="J33" i="7"/>
  <c r="K33" i="7"/>
  <c r="L33" i="7"/>
  <c r="J52" i="7"/>
  <c r="K52" i="7"/>
  <c r="J38" i="7"/>
  <c r="K38" i="7"/>
  <c r="N31" i="7"/>
  <c r="M31" i="7"/>
  <c r="N49" i="7"/>
  <c r="M49" i="7"/>
  <c r="N37" i="7"/>
  <c r="M37" i="7"/>
  <c r="M43" i="7"/>
  <c r="N43" i="7"/>
  <c r="M36" i="7"/>
  <c r="N36" i="7"/>
  <c r="M39" i="7"/>
  <c r="P39" i="7"/>
  <c r="Q39" i="7"/>
  <c r="R39" i="7"/>
  <c r="N39" i="7"/>
  <c r="N28" i="7"/>
  <c r="M28" i="7"/>
  <c r="L43" i="7"/>
  <c r="N46" i="7"/>
  <c r="M46" i="7"/>
  <c r="L36" i="7"/>
  <c r="L31" i="7"/>
  <c r="N47" i="7"/>
  <c r="O47" i="7"/>
  <c r="M47" i="7"/>
  <c r="P47" i="7"/>
  <c r="Q47" i="7"/>
  <c r="R47" i="7"/>
  <c r="N51" i="7"/>
  <c r="O51" i="7"/>
  <c r="R51" i="7"/>
  <c r="M51" i="7"/>
  <c r="P51" i="7"/>
  <c r="Q51" i="7"/>
  <c r="N32" i="7"/>
  <c r="M32" i="7"/>
  <c r="N41" i="7"/>
  <c r="M41" i="7"/>
  <c r="P41" i="7"/>
  <c r="Q41" i="7"/>
  <c r="R41" i="7"/>
  <c r="N33" i="7"/>
  <c r="M33" i="7"/>
  <c r="J26" i="7"/>
  <c r="L46" i="7"/>
  <c r="F54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M42" i="7"/>
  <c r="P42" i="7"/>
  <c r="Q42" i="7"/>
  <c r="R42" i="7"/>
  <c r="N42" i="7"/>
  <c r="L37" i="7"/>
  <c r="M38" i="7"/>
  <c r="P38" i="7"/>
  <c r="Q38" i="7"/>
  <c r="R38" i="7"/>
  <c r="N38" i="7"/>
  <c r="O38" i="7"/>
  <c r="L38" i="7"/>
  <c r="M29" i="7"/>
  <c r="N29" i="7"/>
  <c r="N52" i="7"/>
  <c r="M52" i="7"/>
  <c r="N34" i="7"/>
  <c r="O34" i="7"/>
  <c r="M34" i="7"/>
  <c r="P34" i="7"/>
  <c r="Q34" i="7"/>
  <c r="R34" i="7"/>
  <c r="N40" i="7"/>
  <c r="M40" i="7"/>
  <c r="N44" i="7"/>
  <c r="M44" i="7"/>
  <c r="M48" i="7"/>
  <c r="N48" i="7"/>
  <c r="N27" i="7"/>
  <c r="M27" i="7"/>
  <c r="P27" i="7"/>
  <c r="Q27" i="7"/>
  <c r="R27" i="7"/>
  <c r="I327" i="7"/>
  <c r="I328" i="7"/>
  <c r="M30" i="7"/>
  <c r="N30" i="7"/>
  <c r="N35" i="7"/>
  <c r="M35" i="7"/>
  <c r="P35" i="7"/>
  <c r="Q35" i="7"/>
  <c r="R35" i="7"/>
  <c r="M45" i="7"/>
  <c r="N45" i="7"/>
  <c r="L47" i="7"/>
  <c r="L45" i="7"/>
  <c r="L51" i="7"/>
  <c r="L52" i="7"/>
  <c r="M50" i="7"/>
  <c r="P50" i="7"/>
  <c r="Q50" i="7"/>
  <c r="N50" i="7"/>
  <c r="O50" i="7"/>
  <c r="R50" i="7"/>
  <c r="L34" i="7"/>
  <c r="L40" i="7"/>
  <c r="L44" i="7"/>
  <c r="A54" i="7"/>
  <c r="L27" i="7"/>
  <c r="O27" i="7"/>
  <c r="O41" i="7"/>
  <c r="O35" i="7"/>
  <c r="O40" i="7"/>
  <c r="P40" i="7"/>
  <c r="Q40" i="7"/>
  <c r="R40" i="7"/>
  <c r="O42" i="7"/>
  <c r="O32" i="7"/>
  <c r="P32" i="7"/>
  <c r="Q32" i="7"/>
  <c r="R32" i="7"/>
  <c r="P28" i="7"/>
  <c r="Q28" i="7"/>
  <c r="R28" i="7"/>
  <c r="O28" i="7"/>
  <c r="P45" i="7"/>
  <c r="Q45" i="7"/>
  <c r="R45" i="7"/>
  <c r="O45" i="7"/>
  <c r="K26" i="7"/>
  <c r="O46" i="7"/>
  <c r="P46" i="7"/>
  <c r="Q46" i="7"/>
  <c r="R46" i="7"/>
  <c r="O52" i="7"/>
  <c r="P52" i="7"/>
  <c r="Q52" i="7"/>
  <c r="R52" i="7"/>
  <c r="O49" i="7"/>
  <c r="P49" i="7"/>
  <c r="Q49" i="7"/>
  <c r="R49" i="7"/>
  <c r="O29" i="7"/>
  <c r="P29" i="7"/>
  <c r="Q29" i="7"/>
  <c r="R29" i="7"/>
  <c r="O33" i="7"/>
  <c r="P33" i="7"/>
  <c r="Q33" i="7"/>
  <c r="R33" i="7"/>
  <c r="O39" i="7"/>
  <c r="O43" i="7"/>
  <c r="P43" i="7"/>
  <c r="Q43" i="7"/>
  <c r="R43" i="7"/>
  <c r="O31" i="7"/>
  <c r="P31" i="7"/>
  <c r="Q31" i="7"/>
  <c r="R31" i="7"/>
  <c r="O44" i="7"/>
  <c r="P44" i="7"/>
  <c r="Q44" i="7"/>
  <c r="R44" i="7"/>
  <c r="O36" i="7"/>
  <c r="P36" i="7"/>
  <c r="Q36" i="7"/>
  <c r="R36" i="7"/>
  <c r="P30" i="7"/>
  <c r="Q30" i="7"/>
  <c r="R30" i="7"/>
  <c r="O30" i="7"/>
  <c r="O48" i="7"/>
  <c r="P48" i="7"/>
  <c r="Q48" i="7"/>
  <c r="R48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E54" i="7"/>
  <c r="G53" i="7"/>
  <c r="P37" i="7"/>
  <c r="Q37" i="7"/>
  <c r="R37" i="7"/>
  <c r="O37" i="7"/>
  <c r="J53" i="7"/>
  <c r="G54" i="7"/>
  <c r="N26" i="7"/>
  <c r="M26" i="7"/>
  <c r="L26" i="7"/>
  <c r="O26" i="7"/>
  <c r="P26" i="7"/>
  <c r="K53" i="7"/>
  <c r="J54" i="7"/>
  <c r="K54" i="7"/>
  <c r="M53" i="7"/>
  <c r="N53" i="7"/>
  <c r="L53" i="7"/>
  <c r="K100" i="7"/>
  <c r="K327" i="7"/>
  <c r="Q26" i="7"/>
  <c r="L327" i="7"/>
  <c r="M327" i="7"/>
  <c r="P327" i="7"/>
  <c r="Q327" i="7"/>
  <c r="R327" i="7"/>
  <c r="K328" i="7"/>
  <c r="P53" i="7"/>
  <c r="M54" i="7"/>
  <c r="L54" i="7"/>
  <c r="L100" i="7"/>
  <c r="R26" i="7"/>
  <c r="O53" i="7"/>
  <c r="N54" i="7"/>
  <c r="Q53" i="7"/>
  <c r="P54" i="7"/>
  <c r="Q54" i="7"/>
  <c r="M328" i="7"/>
  <c r="P328" i="7"/>
  <c r="Q328" i="7"/>
  <c r="L328" i="7"/>
  <c r="O54" i="7"/>
  <c r="R53" i="7"/>
  <c r="R100" i="7"/>
  <c r="Q100" i="7"/>
  <c r="R328" i="7"/>
  <c r="R54" i="7"/>
  <c r="S54" i="7"/>
</calcChain>
</file>

<file path=xl/sharedStrings.xml><?xml version="1.0" encoding="utf-8"?>
<sst xmlns="http://schemas.openxmlformats.org/spreadsheetml/2006/main" count="81" uniqueCount="40">
  <si>
    <t xml:space="preserve">DURATA </t>
  </si>
  <si>
    <t>anni</t>
  </si>
  <si>
    <t>Capitale</t>
  </si>
  <si>
    <t>Numero rate</t>
  </si>
  <si>
    <t>Tasso g. annuo</t>
  </si>
  <si>
    <t>Rata</t>
  </si>
  <si>
    <t>Codice rata</t>
  </si>
  <si>
    <t>Prima rata</t>
  </si>
  <si>
    <t>Erogazione</t>
  </si>
  <si>
    <t xml:space="preserve"> </t>
  </si>
  <si>
    <t>N°. rata</t>
  </si>
  <si>
    <t>Scadenza</t>
  </si>
  <si>
    <t>capitale</t>
  </si>
  <si>
    <t>interessi</t>
  </si>
  <si>
    <t>tasso        di interesse</t>
  </si>
  <si>
    <t>tasso interno</t>
  </si>
  <si>
    <t>A</t>
  </si>
  <si>
    <t>B</t>
  </si>
  <si>
    <t>Associato:</t>
  </si>
  <si>
    <t>Nato a</t>
  </si>
  <si>
    <t>Data di nascita</t>
  </si>
  <si>
    <t>Residenza</t>
  </si>
  <si>
    <t>Cod. Fisc.</t>
  </si>
  <si>
    <t>Scheda ammortamento prestito personale</t>
  </si>
  <si>
    <t>ENTE NAZIONALE</t>
  </si>
  <si>
    <t>DI PREVIDENZA ED ASSISTENZA  DEI VETERINARI</t>
  </si>
  <si>
    <t>Quota interessi e fondo di garanzia</t>
  </si>
  <si>
    <t>Quota capitale</t>
  </si>
  <si>
    <t>fondo di garanzia</t>
  </si>
  <si>
    <t>fondo garanzia</t>
  </si>
  <si>
    <t>scorporo quota interessi</t>
  </si>
  <si>
    <t xml:space="preserve">Rata </t>
  </si>
  <si>
    <t xml:space="preserve">Quota interessi </t>
  </si>
  <si>
    <t>t</t>
  </si>
  <si>
    <t>importo rata trimestrale</t>
  </si>
  <si>
    <r>
      <t>ATTENZIONE :</t>
    </r>
    <r>
      <rPr>
        <b/>
        <sz val="12"/>
        <color indexed="8"/>
        <rFont val="Arial"/>
        <family val="2"/>
      </rPr>
      <t xml:space="preserve"> Inserire i dati nelle celle contrassegnate dal colore</t>
    </r>
  </si>
  <si>
    <t>IMPORTO PRESTITO:</t>
  </si>
  <si>
    <t>- Prestiti garantiti da fideiussione, per iscritti da meno di 4 anni                               - Prestiti garantiti da ipoteca *</t>
  </si>
  <si>
    <t>VERDE</t>
  </si>
  <si>
    <t>TASSO FISSO RATA TRIMESTRALE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</si>
</sst>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9" formatCode="_-&quot;€&quot;\ * #,##0.00_-;\-&quot;€&quot;\ * #,##0.00_-;_-&quot;€&quot;\ * &quot;-&quot;??_-;_-@_-"/>
    <numFmt numFmtId="170" formatCode="_-* #,##0.0_-;\-* #,##0.0_-;_-* &quot;-&quot;_-;_-@_-"/>
    <numFmt numFmtId="171" formatCode="_-[$€-2]\ * #,##0.00_-;\-[$€-2]\ * #,##0.00_-;_-[$€-2]\ * &quot;-&quot;??_-"/>
    <numFmt numFmtId="172" formatCode="0.0000%"/>
    <numFmt numFmtId="173" formatCode="_-* #,##0.00_-;\-* #,##0.00_-;_-* &quot;-&quot;_-;_-@_-"/>
    <numFmt numFmtId="174" formatCode="0.00000%"/>
    <numFmt numFmtId="176" formatCode="mmmm\-yy"/>
    <numFmt numFmtId="177" formatCode="_-* #,##0.0000_-;\-* #,##0.0000_-;_-* &quot;-&quot;????_-;_-@_-"/>
    <numFmt numFmtId="178" formatCode="_-* #,##0.000_-;\-* #,##0.000_-;_-* &quot;-&quot;??_-;_-@_-"/>
    <numFmt numFmtId="179" formatCode="_-* #,##0.0000_-;\-* #,##0.0000_-;_-* &quot;-&quot;??_-;_-@_-"/>
    <numFmt numFmtId="180" formatCode="_-* #,##0.00000_-;\-* #,##0.00000_-;_-* &quot;-&quot;??_-;_-@_-"/>
    <numFmt numFmtId="188" formatCode="_-* #,##0.000000_-;\-* #,##0.000000_-;_-* &quot;-&quot;_-;_-@_-"/>
  </numFmts>
  <fonts count="32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name val="Comic Sans MS"/>
      <family val="4"/>
    </font>
    <font>
      <b/>
      <i/>
      <sz val="10"/>
      <name val="Comic Sans MS"/>
      <family val="4"/>
    </font>
    <font>
      <b/>
      <sz val="10"/>
      <color indexed="10"/>
      <name val="Comic Sans MS"/>
      <family val="4"/>
    </font>
    <font>
      <b/>
      <sz val="10"/>
      <name val="Arial"/>
      <family val="2"/>
    </font>
    <font>
      <b/>
      <sz val="10"/>
      <color indexed="8"/>
      <name val="Comic Sans MS"/>
      <family val="4"/>
    </font>
    <font>
      <b/>
      <sz val="10"/>
      <name val="Comic Sans MS"/>
      <family val="4"/>
    </font>
    <font>
      <b/>
      <sz val="10"/>
      <color indexed="18"/>
      <name val="Arial"/>
      <family val="2"/>
    </font>
    <font>
      <sz val="16"/>
      <name val="Arial"/>
      <family val="2"/>
    </font>
    <font>
      <b/>
      <i/>
      <sz val="8"/>
      <name val="Arial"/>
      <family val="2"/>
    </font>
    <font>
      <b/>
      <i/>
      <sz val="8"/>
      <name val="Arial"/>
      <family val="2"/>
    </font>
    <font>
      <b/>
      <sz val="9"/>
      <color indexed="9"/>
      <name val="Arial"/>
      <family val="2"/>
    </font>
    <font>
      <b/>
      <sz val="9"/>
      <color indexed="10"/>
      <name val="Comic Sans MS"/>
      <family val="4"/>
    </font>
    <font>
      <b/>
      <sz val="10"/>
      <color indexed="9"/>
      <name val="Arial"/>
      <family val="2"/>
    </font>
    <font>
      <sz val="16"/>
      <color indexed="18"/>
      <name val="Arial"/>
      <family val="2"/>
    </font>
    <font>
      <sz val="14"/>
      <color indexed="18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16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56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6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Protection="1"/>
    <xf numFmtId="172" fontId="2" fillId="0" borderId="0" xfId="0" applyNumberFormat="1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170" fontId="0" fillId="0" borderId="0" xfId="3" applyNumberFormat="1" applyFont="1" applyProtection="1"/>
    <xf numFmtId="0" fontId="5" fillId="0" borderId="0" xfId="0" applyFont="1" applyProtection="1"/>
    <xf numFmtId="0" fontId="6" fillId="2" borderId="1" xfId="0" applyFont="1" applyFill="1" applyBorder="1" applyProtection="1"/>
    <xf numFmtId="171" fontId="7" fillId="0" borderId="2" xfId="1" applyFont="1" applyBorder="1" applyProtection="1"/>
    <xf numFmtId="0" fontId="7" fillId="0" borderId="2" xfId="0" applyFont="1" applyBorder="1" applyProtection="1"/>
    <xf numFmtId="0" fontId="6" fillId="2" borderId="3" xfId="0" applyFont="1" applyFill="1" applyBorder="1" applyProtection="1"/>
    <xf numFmtId="172" fontId="7" fillId="0" borderId="4" xfId="4" applyNumberFormat="1" applyFont="1" applyBorder="1" applyProtection="1"/>
    <xf numFmtId="173" fontId="7" fillId="0" borderId="4" xfId="3" applyNumberFormat="1" applyFont="1" applyBorder="1" applyProtection="1"/>
    <xf numFmtId="0" fontId="7" fillId="0" borderId="4" xfId="0" applyFont="1" applyBorder="1" applyAlignment="1" applyProtection="1">
      <alignment horizontal="center"/>
    </xf>
    <xf numFmtId="174" fontId="7" fillId="0" borderId="4" xfId="4" applyNumberFormat="1" applyFont="1" applyBorder="1" applyProtection="1"/>
    <xf numFmtId="0" fontId="6" fillId="2" borderId="5" xfId="0" applyFont="1" applyFill="1" applyBorder="1" applyProtection="1"/>
    <xf numFmtId="15" fontId="7" fillId="0" borderId="6" xfId="0" applyNumberFormat="1" applyFont="1" applyBorder="1" applyProtection="1"/>
    <xf numFmtId="17" fontId="5" fillId="0" borderId="0" xfId="0" applyNumberFormat="1" applyFont="1" applyProtection="1"/>
    <xf numFmtId="14" fontId="5" fillId="0" borderId="0" xfId="0" applyNumberFormat="1" applyFont="1" applyProtection="1"/>
    <xf numFmtId="0" fontId="8" fillId="0" borderId="0" xfId="0" applyFont="1" applyAlignment="1" applyProtection="1">
      <alignment horizontal="center"/>
    </xf>
    <xf numFmtId="1" fontId="5" fillId="0" borderId="7" xfId="0" applyNumberFormat="1" applyFont="1" applyBorder="1" applyProtection="1"/>
    <xf numFmtId="173" fontId="5" fillId="0" borderId="8" xfId="3" applyNumberFormat="1" applyFont="1" applyBorder="1" applyProtection="1"/>
    <xf numFmtId="173" fontId="5" fillId="0" borderId="7" xfId="3" applyNumberFormat="1" applyFont="1" applyBorder="1" applyProtection="1"/>
    <xf numFmtId="173" fontId="5" fillId="0" borderId="7" xfId="0" applyNumberFormat="1" applyFont="1" applyBorder="1" applyProtection="1"/>
    <xf numFmtId="1" fontId="5" fillId="0" borderId="8" xfId="0" applyNumberFormat="1" applyFont="1" applyBorder="1" applyProtection="1"/>
    <xf numFmtId="15" fontId="5" fillId="0" borderId="8" xfId="0" applyNumberFormat="1" applyFont="1" applyBorder="1" applyProtection="1"/>
    <xf numFmtId="1" fontId="10" fillId="0" borderId="8" xfId="0" applyNumberFormat="1" applyFont="1" applyBorder="1" applyProtection="1"/>
    <xf numFmtId="173" fontId="10" fillId="0" borderId="7" xfId="3" applyNumberFormat="1" applyFont="1" applyBorder="1" applyProtection="1"/>
    <xf numFmtId="173" fontId="10" fillId="0" borderId="7" xfId="0" applyNumberFormat="1" applyFont="1" applyBorder="1" applyProtection="1"/>
    <xf numFmtId="0" fontId="0" fillId="0" borderId="0" xfId="0" applyBorder="1" applyProtection="1"/>
    <xf numFmtId="173" fontId="10" fillId="0" borderId="9" xfId="3" applyNumberFormat="1" applyFont="1" applyBorder="1" applyProtection="1"/>
    <xf numFmtId="173" fontId="10" fillId="0" borderId="10" xfId="0" applyNumberFormat="1" applyFont="1" applyBorder="1" applyProtection="1"/>
    <xf numFmtId="1" fontId="0" fillId="0" borderId="0" xfId="0" applyNumberFormat="1" applyBorder="1" applyProtection="1"/>
    <xf numFmtId="15" fontId="0" fillId="0" borderId="0" xfId="0" applyNumberFormat="1" applyBorder="1" applyProtection="1"/>
    <xf numFmtId="173" fontId="0" fillId="0" borderId="0" xfId="3" applyNumberFormat="1" applyFont="1" applyBorder="1" applyProtection="1"/>
    <xf numFmtId="173" fontId="0" fillId="0" borderId="0" xfId="0" applyNumberFormat="1" applyBorder="1" applyProtection="1"/>
    <xf numFmtId="17" fontId="0" fillId="0" borderId="0" xfId="0" applyNumberFormat="1" applyBorder="1" applyProtection="1"/>
    <xf numFmtId="41" fontId="0" fillId="0" borderId="0" xfId="3" applyNumberFormat="1" applyFont="1" applyBorder="1" applyProtection="1"/>
    <xf numFmtId="41" fontId="0" fillId="0" borderId="0" xfId="3" applyFont="1" applyBorder="1" applyProtection="1"/>
    <xf numFmtId="41" fontId="0" fillId="0" borderId="0" xfId="0" applyNumberFormat="1" applyBorder="1" applyProtection="1"/>
    <xf numFmtId="17" fontId="0" fillId="0" borderId="0" xfId="0" applyNumberFormat="1" applyProtection="1"/>
    <xf numFmtId="0" fontId="8" fillId="0" borderId="0" xfId="0" applyFont="1" applyProtection="1"/>
    <xf numFmtId="0" fontId="13" fillId="0" borderId="11" xfId="0" applyFont="1" applyBorder="1" applyAlignment="1" applyProtection="1">
      <alignment horizontal="left"/>
    </xf>
    <xf numFmtId="15" fontId="3" fillId="0" borderId="12" xfId="0" applyNumberFormat="1" applyFont="1" applyBorder="1" applyAlignment="1" applyProtection="1">
      <alignment horizontal="left"/>
    </xf>
    <xf numFmtId="0" fontId="14" fillId="0" borderId="8" xfId="0" applyFont="1" applyBorder="1" applyProtection="1"/>
    <xf numFmtId="173" fontId="0" fillId="0" borderId="0" xfId="0" applyNumberFormat="1" applyProtection="1"/>
    <xf numFmtId="176" fontId="7" fillId="0" borderId="6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76" fontId="5" fillId="0" borderId="7" xfId="0" applyNumberFormat="1" applyFont="1" applyBorder="1" applyProtection="1"/>
    <xf numFmtId="176" fontId="5" fillId="0" borderId="8" xfId="0" applyNumberFormat="1" applyFont="1" applyBorder="1" applyProtection="1"/>
    <xf numFmtId="0" fontId="11" fillId="0" borderId="0" xfId="0" applyFont="1"/>
    <xf numFmtId="0" fontId="17" fillId="3" borderId="8" xfId="0" applyFont="1" applyFill="1" applyBorder="1" applyAlignment="1" applyProtection="1">
      <alignment horizontal="right"/>
    </xf>
    <xf numFmtId="0" fontId="19" fillId="0" borderId="8" xfId="0" applyFont="1" applyBorder="1" applyAlignment="1" applyProtection="1">
      <alignment horizontal="centerContinuous"/>
    </xf>
    <xf numFmtId="177" fontId="0" fillId="0" borderId="7" xfId="0" applyNumberFormat="1" applyBorder="1" applyProtection="1"/>
    <xf numFmtId="177" fontId="8" fillId="0" borderId="0" xfId="0" applyNumberFormat="1" applyFont="1" applyProtection="1"/>
    <xf numFmtId="177" fontId="0" fillId="0" borderId="0" xfId="0" applyNumberFormat="1" applyProtection="1"/>
    <xf numFmtId="43" fontId="0" fillId="0" borderId="7" xfId="0" applyNumberFormat="1" applyBorder="1" applyProtection="1"/>
    <xf numFmtId="178" fontId="0" fillId="0" borderId="7" xfId="0" applyNumberFormat="1" applyBorder="1" applyProtection="1"/>
    <xf numFmtId="179" fontId="0" fillId="0" borderId="7" xfId="0" applyNumberFormat="1" applyBorder="1" applyProtection="1"/>
    <xf numFmtId="10" fontId="11" fillId="0" borderId="13" xfId="0" applyNumberFormat="1" applyFont="1" applyBorder="1" applyAlignment="1" applyProtection="1">
      <alignment horizontal="center" vertical="center"/>
    </xf>
    <xf numFmtId="169" fontId="11" fillId="0" borderId="13" xfId="0" applyNumberFormat="1" applyFont="1" applyBorder="1" applyAlignment="1" applyProtection="1">
      <alignment vertical="center"/>
    </xf>
    <xf numFmtId="0" fontId="18" fillId="0" borderId="0" xfId="0" applyFont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14" fillId="0" borderId="0" xfId="0" applyFont="1" applyBorder="1" applyProtection="1"/>
    <xf numFmtId="171" fontId="7" fillId="0" borderId="1" xfId="1" applyFont="1" applyBorder="1" applyProtection="1"/>
    <xf numFmtId="172" fontId="7" fillId="0" borderId="3" xfId="4" applyNumberFormat="1" applyFont="1" applyBorder="1" applyProtection="1"/>
    <xf numFmtId="0" fontId="7" fillId="0" borderId="3" xfId="0" applyFont="1" applyBorder="1" applyAlignment="1" applyProtection="1">
      <alignment horizontal="center"/>
    </xf>
    <xf numFmtId="176" fontId="7" fillId="0" borderId="5" xfId="0" applyNumberFormat="1" applyFont="1" applyBorder="1" applyAlignment="1" applyProtection="1">
      <alignment horizontal="center"/>
    </xf>
    <xf numFmtId="0" fontId="17" fillId="3" borderId="12" xfId="0" applyFont="1" applyFill="1" applyBorder="1" applyAlignment="1" applyProtection="1">
      <alignment horizontal="right"/>
    </xf>
    <xf numFmtId="173" fontId="10" fillId="0" borderId="10" xfId="3" applyNumberFormat="1" applyFont="1" applyBorder="1" applyProtection="1"/>
    <xf numFmtId="188" fontId="5" fillId="0" borderId="8" xfId="3" applyNumberFormat="1" applyFont="1" applyBorder="1" applyProtection="1"/>
    <xf numFmtId="188" fontId="10" fillId="0" borderId="8" xfId="3" applyNumberFormat="1" applyFont="1" applyBorder="1" applyProtection="1"/>
    <xf numFmtId="0" fontId="20" fillId="0" borderId="0" xfId="0" applyFont="1" applyBorder="1" applyAlignment="1" applyProtection="1">
      <alignment horizontal="center"/>
    </xf>
    <xf numFmtId="15" fontId="3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9" fillId="2" borderId="17" xfId="0" applyFont="1" applyFill="1" applyBorder="1" applyAlignment="1" applyProtection="1">
      <alignment horizontal="center" vertical="center" wrapText="1"/>
    </xf>
    <xf numFmtId="188" fontId="5" fillId="0" borderId="7" xfId="3" applyNumberFormat="1" applyFont="1" applyBorder="1" applyProtection="1"/>
    <xf numFmtId="43" fontId="5" fillId="0" borderId="7" xfId="2" applyFont="1" applyBorder="1" applyProtection="1"/>
    <xf numFmtId="173" fontId="5" fillId="0" borderId="8" xfId="0" applyNumberFormat="1" applyFont="1" applyBorder="1" applyProtection="1"/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/>
    </xf>
    <xf numFmtId="0" fontId="9" fillId="2" borderId="23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9" fillId="2" borderId="24" xfId="0" applyFont="1" applyFill="1" applyBorder="1" applyAlignment="1" applyProtection="1">
      <alignment horizontal="center" vertical="center" wrapText="1"/>
    </xf>
    <xf numFmtId="0" fontId="0" fillId="0" borderId="25" xfId="0" applyBorder="1" applyProtection="1"/>
    <xf numFmtId="180" fontId="0" fillId="0" borderId="7" xfId="0" applyNumberFormat="1" applyBorder="1" applyProtection="1"/>
    <xf numFmtId="0" fontId="8" fillId="0" borderId="26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0" fontId="0" fillId="0" borderId="28" xfId="0" applyBorder="1" applyProtection="1"/>
    <xf numFmtId="43" fontId="10" fillId="0" borderId="7" xfId="2" applyFont="1" applyBorder="1" applyProtection="1"/>
    <xf numFmtId="180" fontId="8" fillId="0" borderId="7" xfId="0" applyNumberFormat="1" applyFont="1" applyBorder="1" applyProtection="1"/>
    <xf numFmtId="43" fontId="8" fillId="0" borderId="7" xfId="0" applyNumberFormat="1" applyFont="1" applyBorder="1" applyProtection="1"/>
    <xf numFmtId="173" fontId="0" fillId="0" borderId="0" xfId="3" applyNumberFormat="1" applyFont="1" applyProtection="1"/>
    <xf numFmtId="174" fontId="7" fillId="0" borderId="0" xfId="4" applyNumberFormat="1" applyFont="1" applyBorder="1"/>
    <xf numFmtId="43" fontId="0" fillId="0" borderId="0" xfId="0" applyNumberFormat="1" applyProtection="1"/>
    <xf numFmtId="0" fontId="18" fillId="0" borderId="0" xfId="0" applyFont="1" applyAlignment="1" applyProtection="1"/>
    <xf numFmtId="0" fontId="22" fillId="4" borderId="0" xfId="0" applyFont="1" applyFill="1" applyBorder="1" applyAlignment="1" applyProtection="1">
      <alignment horizontal="center" vertical="center"/>
    </xf>
    <xf numFmtId="0" fontId="26" fillId="5" borderId="29" xfId="0" applyFont="1" applyFill="1" applyBorder="1" applyAlignment="1" applyProtection="1">
      <alignment horizontal="center" vertical="center" wrapText="1"/>
    </xf>
    <xf numFmtId="0" fontId="17" fillId="5" borderId="22" xfId="0" applyFont="1" applyFill="1" applyBorder="1" applyAlignment="1" applyProtection="1">
      <alignment horizontal="center" vertical="center" wrapText="1"/>
      <protection locked="0"/>
    </xf>
    <xf numFmtId="4" fontId="26" fillId="5" borderId="0" xfId="0" applyNumberFormat="1" applyFont="1" applyFill="1" applyAlignment="1" applyProtection="1">
      <alignment vertical="center"/>
      <protection locked="0"/>
    </xf>
    <xf numFmtId="0" fontId="11" fillId="0" borderId="0" xfId="0" applyFont="1" applyProtection="1"/>
    <xf numFmtId="0" fontId="0" fillId="0" borderId="0" xfId="0" applyAlignment="1" applyProtection="1">
      <alignment vertical="center"/>
    </xf>
    <xf numFmtId="176" fontId="16" fillId="0" borderId="3" xfId="0" applyNumberFormat="1" applyFont="1" applyBorder="1" applyAlignment="1" applyProtection="1">
      <alignment horizontal="center"/>
    </xf>
    <xf numFmtId="17" fontId="7" fillId="0" borderId="29" xfId="0" applyNumberFormat="1" applyFont="1" applyBorder="1" applyProtection="1"/>
    <xf numFmtId="0" fontId="28" fillId="0" borderId="0" xfId="0" applyFont="1" applyProtection="1"/>
    <xf numFmtId="0" fontId="29" fillId="0" borderId="0" xfId="0" applyFont="1" applyProtection="1"/>
    <xf numFmtId="0" fontId="8" fillId="0" borderId="0" xfId="0" applyFont="1" applyAlignment="1" applyProtection="1">
      <alignment vertical="center"/>
    </xf>
    <xf numFmtId="0" fontId="21" fillId="0" borderId="0" xfId="0" applyFont="1" applyProtection="1"/>
    <xf numFmtId="0" fontId="0" fillId="0" borderId="30" xfId="0" applyBorder="1" applyProtection="1"/>
    <xf numFmtId="0" fontId="3" fillId="0" borderId="1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0" fillId="0" borderId="8" xfId="0" applyBorder="1" applyProtection="1"/>
    <xf numFmtId="0" fontId="23" fillId="4" borderId="13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10" fontId="0" fillId="0" borderId="13" xfId="0" applyNumberFormat="1" applyBorder="1" applyAlignment="1" applyProtection="1">
      <alignment horizontal="center" vertical="center"/>
    </xf>
    <xf numFmtId="0" fontId="4" fillId="6" borderId="17" xfId="0" applyFont="1" applyFill="1" applyBorder="1" applyAlignment="1" applyProtection="1">
      <alignment horizontal="center"/>
    </xf>
    <xf numFmtId="0" fontId="4" fillId="6" borderId="31" xfId="0" applyFont="1" applyFill="1" applyBorder="1" applyProtection="1"/>
    <xf numFmtId="0" fontId="4" fillId="6" borderId="32" xfId="0" applyFont="1" applyFill="1" applyBorder="1" applyProtection="1"/>
    <xf numFmtId="0" fontId="4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 vertical="center"/>
    </xf>
    <xf numFmtId="0" fontId="0" fillId="0" borderId="0" xfId="0" quotePrefix="1" applyProtection="1"/>
    <xf numFmtId="10" fontId="30" fillId="4" borderId="13" xfId="0" applyNumberFormat="1" applyFont="1" applyFill="1" applyBorder="1" applyAlignment="1" applyProtection="1">
      <alignment horizontal="center" vertical="center"/>
    </xf>
    <xf numFmtId="10" fontId="31" fillId="4" borderId="13" xfId="0" applyNumberFormat="1" applyFont="1" applyFill="1" applyBorder="1" applyAlignment="1" applyProtection="1">
      <alignment horizontal="center" vertical="center"/>
    </xf>
    <xf numFmtId="169" fontId="31" fillId="4" borderId="13" xfId="0" applyNumberFormat="1" applyFont="1" applyFill="1" applyBorder="1" applyAlignment="1" applyProtection="1">
      <alignment vertical="center"/>
    </xf>
    <xf numFmtId="0" fontId="15" fillId="6" borderId="11" xfId="0" applyFont="1" applyFill="1" applyBorder="1" applyAlignment="1" applyProtection="1">
      <alignment horizontal="center"/>
    </xf>
    <xf numFmtId="0" fontId="15" fillId="6" borderId="33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4" fillId="6" borderId="17" xfId="0" applyFont="1" applyFill="1" applyBorder="1" applyAlignment="1" applyProtection="1">
      <alignment horizontal="center"/>
    </xf>
    <xf numFmtId="0" fontId="4" fillId="6" borderId="3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 vertical="center"/>
    </xf>
    <xf numFmtId="0" fontId="24" fillId="0" borderId="34" xfId="0" applyFont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10" fontId="26" fillId="5" borderId="17" xfId="0" quotePrefix="1" applyNumberFormat="1" applyFont="1" applyFill="1" applyBorder="1" applyAlignment="1" applyProtection="1">
      <alignment horizontal="left" vertical="center" wrapText="1"/>
    </xf>
    <xf numFmtId="0" fontId="27" fillId="5" borderId="31" xfId="0" applyFont="1" applyFill="1" applyBorder="1" applyAlignment="1" applyProtection="1">
      <alignment horizontal="left" wrapText="1"/>
    </xf>
    <xf numFmtId="0" fontId="27" fillId="5" borderId="31" xfId="0" applyFont="1" applyFill="1" applyBorder="1" applyAlignment="1" applyProtection="1">
      <alignment wrapText="1"/>
    </xf>
    <xf numFmtId="0" fontId="27" fillId="5" borderId="32" xfId="0" applyFont="1" applyFill="1" applyBorder="1" applyAlignment="1" applyProtection="1">
      <alignment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22" fillId="6" borderId="11" xfId="0" applyFont="1" applyFill="1" applyBorder="1" applyAlignment="1" applyProtection="1">
      <alignment horizontal="center" vertical="center"/>
    </xf>
    <xf numFmtId="0" fontId="0" fillId="6" borderId="34" xfId="0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center" vertical="center"/>
    </xf>
    <xf numFmtId="1" fontId="10" fillId="0" borderId="40" xfId="0" applyNumberFormat="1" applyFont="1" applyBorder="1" applyAlignment="1" applyProtection="1">
      <alignment horizontal="center"/>
    </xf>
    <xf numFmtId="1" fontId="10" fillId="0" borderId="41" xfId="0" applyNumberFormat="1" applyFont="1" applyBorder="1" applyAlignment="1" applyProtection="1">
      <alignment horizontal="center"/>
    </xf>
    <xf numFmtId="17" fontId="9" fillId="2" borderId="26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17" fontId="9" fillId="2" borderId="42" xfId="0" applyNumberFormat="1" applyFont="1" applyFill="1" applyBorder="1" applyAlignment="1" applyProtection="1">
      <alignment horizontal="center" vertical="center"/>
    </xf>
    <xf numFmtId="17" fontId="9" fillId="2" borderId="30" xfId="0" applyNumberFormat="1" applyFont="1" applyFill="1" applyBorder="1" applyAlignment="1" applyProtection="1">
      <alignment horizontal="center" vertical="center"/>
    </xf>
    <xf numFmtId="17" fontId="9" fillId="2" borderId="43" xfId="0" applyNumberFormat="1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/>
    </xf>
    <xf numFmtId="0" fontId="20" fillId="0" borderId="34" xfId="0" applyFont="1" applyBorder="1" applyAlignment="1" applyProtection="1">
      <alignment horizontal="center"/>
    </xf>
    <xf numFmtId="0" fontId="20" fillId="0" borderId="29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left"/>
    </xf>
    <xf numFmtId="0" fontId="3" fillId="0" borderId="29" xfId="0" applyFont="1" applyBorder="1" applyAlignment="1" applyProtection="1">
      <alignment horizontal="left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9" fillId="2" borderId="26" xfId="0" applyFont="1" applyFill="1" applyBorder="1" applyAlignment="1" applyProtection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 vertical="center"/>
    </xf>
    <xf numFmtId="0" fontId="9" fillId="2" borderId="37" xfId="0" applyFont="1" applyFill="1" applyBorder="1" applyAlignment="1" applyProtection="1">
      <alignment horizontal="center" vertical="center" wrapText="1"/>
    </xf>
    <xf numFmtId="0" fontId="9" fillId="2" borderId="38" xfId="0" applyFont="1" applyFill="1" applyBorder="1" applyAlignment="1" applyProtection="1">
      <alignment horizontal="center" vertical="center" wrapText="1"/>
    </xf>
    <xf numFmtId="0" fontId="9" fillId="2" borderId="39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/>
    </xf>
    <xf numFmtId="0" fontId="9" fillId="2" borderId="31" xfId="0" applyFont="1" applyFill="1" applyBorder="1" applyAlignment="1" applyProtection="1">
      <alignment horizontal="center" vertical="center" wrapText="1"/>
    </xf>
  </cellXfs>
  <cellStyles count="5">
    <cellStyle name="Euro" xfId="1" xr:uid="{2C56C558-7985-4FA1-A602-E77619C49582}"/>
    <cellStyle name="Migliaia" xfId="2" builtinId="3"/>
    <cellStyle name="Migliaia [0]" xfId="3" builtinId="6"/>
    <cellStyle name="Normale" xfId="0" builtinId="0"/>
    <cellStyle name="Percentual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400050</xdr:colOff>
      <xdr:row>4</xdr:row>
      <xdr:rowOff>142875</xdr:rowOff>
    </xdr:to>
    <xdr:pic>
      <xdr:nvPicPr>
        <xdr:cNvPr id="1069" name="Picture 3" descr="ENPAV-Marchio CMYKoriz (2)">
          <a:extLst>
            <a:ext uri="{FF2B5EF4-FFF2-40B4-BE49-F238E27FC236}">
              <a16:creationId xmlns:a16="http://schemas.microsoft.com/office/drawing/2014/main" id="{10E30B3B-6B76-AA37-A3FB-A32F84360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71450"/>
          <a:ext cx="1733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28575</xdr:rowOff>
    </xdr:from>
    <xdr:to>
      <xdr:col>6</xdr:col>
      <xdr:colOff>561975</xdr:colOff>
      <xdr:row>5</xdr:row>
      <xdr:rowOff>152400</xdr:rowOff>
    </xdr:to>
    <xdr:pic>
      <xdr:nvPicPr>
        <xdr:cNvPr id="6189" name="Picture 3" descr="ENPAV-Marchio CMYKoriz (2)">
          <a:extLst>
            <a:ext uri="{FF2B5EF4-FFF2-40B4-BE49-F238E27FC236}">
              <a16:creationId xmlns:a16="http://schemas.microsoft.com/office/drawing/2014/main" id="{ED9BCB56-B673-60AB-2854-04D4FD57B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9575"/>
          <a:ext cx="16192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28575</xdr:rowOff>
    </xdr:from>
    <xdr:to>
      <xdr:col>6</xdr:col>
      <xdr:colOff>561975</xdr:colOff>
      <xdr:row>5</xdr:row>
      <xdr:rowOff>152400</xdr:rowOff>
    </xdr:to>
    <xdr:pic>
      <xdr:nvPicPr>
        <xdr:cNvPr id="4186" name="Picture 5" descr="ENPAV-Marchio CMYKoriz (2)">
          <a:extLst>
            <a:ext uri="{FF2B5EF4-FFF2-40B4-BE49-F238E27FC236}">
              <a16:creationId xmlns:a16="http://schemas.microsoft.com/office/drawing/2014/main" id="{3835DCDE-8804-EFCC-C26F-9590A4DAA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09575"/>
          <a:ext cx="45243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B392-5621-4678-8480-83BD3D0CA050}">
  <sheetPr codeName="Foglio2">
    <pageSetUpPr fitToPage="1"/>
  </sheetPr>
  <dimension ref="A3:BL22"/>
  <sheetViews>
    <sheetView tabSelected="1" topLeftCell="A9" workbookViewId="0">
      <selection activeCell="E18" sqref="E18"/>
    </sheetView>
  </sheetViews>
  <sheetFormatPr defaultRowHeight="12.75" x14ac:dyDescent="0.2"/>
  <cols>
    <col min="1" max="1" width="7.5703125" style="1" customWidth="1"/>
    <col min="2" max="2" width="9.140625" style="1"/>
    <col min="3" max="3" width="11" style="1" customWidth="1"/>
    <col min="4" max="4" width="17.28515625" style="1" customWidth="1"/>
    <col min="5" max="5" width="13.5703125" style="1" customWidth="1"/>
    <col min="6" max="6" width="15.7109375" style="1" customWidth="1"/>
    <col min="7" max="7" width="14.28515625" style="1" customWidth="1"/>
    <col min="8" max="8" width="9.140625" style="1"/>
    <col min="9" max="9" width="11.28515625" style="1" bestFit="1" customWidth="1"/>
    <col min="10" max="12" width="9.140625" style="1"/>
    <col min="13" max="13" width="18.140625" style="1" customWidth="1"/>
    <col min="14" max="16384" width="9.140625" style="1"/>
  </cols>
  <sheetData>
    <row r="3" spans="1:64" x14ac:dyDescent="0.2">
      <c r="C3" s="105"/>
      <c r="E3" s="105"/>
      <c r="F3" s="105"/>
      <c r="G3" s="105"/>
    </row>
    <row r="4" spans="1:64" x14ac:dyDescent="0.2">
      <c r="C4" s="105"/>
      <c r="D4" s="105"/>
      <c r="E4" s="105"/>
      <c r="F4" s="105"/>
    </row>
    <row r="8" spans="1:64" x14ac:dyDescent="0.2">
      <c r="B8" s="106"/>
      <c r="C8" s="106"/>
      <c r="D8" s="106"/>
      <c r="E8" s="106"/>
      <c r="F8" s="106"/>
    </row>
    <row r="9" spans="1:64" ht="20.25" x14ac:dyDescent="0.2">
      <c r="A9" s="5"/>
      <c r="B9" s="132" t="s">
        <v>23</v>
      </c>
      <c r="C9" s="132"/>
      <c r="D9" s="132"/>
      <c r="E9" s="132"/>
      <c r="F9" s="132"/>
      <c r="G9" s="4"/>
    </row>
    <row r="10" spans="1:64" ht="15.75" hidden="1" customHeight="1" x14ac:dyDescent="0.35">
      <c r="B10" s="130" t="s">
        <v>7</v>
      </c>
      <c r="C10" s="131"/>
      <c r="D10" s="107">
        <v>42156</v>
      </c>
      <c r="E10" s="130" t="s">
        <v>8</v>
      </c>
      <c r="F10" s="131"/>
      <c r="G10" s="108">
        <v>42064</v>
      </c>
    </row>
    <row r="11" spans="1:64" ht="34.5" customHeight="1" x14ac:dyDescent="0.25">
      <c r="B11" s="109" t="s">
        <v>39</v>
      </c>
      <c r="C11" s="109"/>
      <c r="D11" s="109"/>
      <c r="E11" s="110"/>
    </row>
    <row r="14" spans="1:64" ht="16.5" customHeight="1" x14ac:dyDescent="0.2">
      <c r="B14" s="111" t="s">
        <v>36</v>
      </c>
      <c r="C14" s="111"/>
      <c r="D14" s="104">
        <v>40000</v>
      </c>
      <c r="E14" s="112" t="str">
        <f>IF(D14&gt;50000,"IMPORTO NON CONSENTITO",IF(D14&lt;=40000,"",IF(D14&lt;=50000,"PER TALE IMPORTO E' OBBLIGATORIA L'IPOTECA")))</f>
        <v/>
      </c>
    </row>
    <row r="15" spans="1:64" ht="24" customHeight="1" thickBot="1" x14ac:dyDescent="0.25"/>
    <row r="16" spans="1:64" s="117" customFormat="1" ht="45" customHeight="1" thickBot="1" x14ac:dyDescent="0.25">
      <c r="A16" s="113"/>
      <c r="B16" s="142" t="s">
        <v>0</v>
      </c>
      <c r="C16" s="143"/>
      <c r="D16" s="114" t="s">
        <v>15</v>
      </c>
      <c r="E16" s="115" t="s">
        <v>28</v>
      </c>
      <c r="F16" s="115" t="s">
        <v>14</v>
      </c>
      <c r="G16" s="115" t="s">
        <v>34</v>
      </c>
      <c r="H16" s="116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</row>
    <row r="17" spans="1:13" ht="49.5" customHeight="1" thickBot="1" x14ac:dyDescent="0.25">
      <c r="A17" s="118" t="s">
        <v>16</v>
      </c>
      <c r="B17" s="118" t="s">
        <v>1</v>
      </c>
      <c r="C17" s="103">
        <v>7</v>
      </c>
      <c r="D17" s="127">
        <v>2.1499999999999998E-2</v>
      </c>
      <c r="E17" s="127">
        <v>0</v>
      </c>
      <c r="F17" s="128">
        <f>D17+E17</f>
        <v>2.1499999999999998E-2</v>
      </c>
      <c r="G17" s="129">
        <f>ammortamentoA!L18</f>
        <v>1541.67</v>
      </c>
      <c r="H17" s="138" t="s">
        <v>37</v>
      </c>
      <c r="I17" s="139"/>
      <c r="J17" s="139"/>
      <c r="K17" s="140"/>
      <c r="L17" s="140"/>
      <c r="M17" s="141"/>
    </row>
    <row r="18" spans="1:13" ht="48.75" customHeight="1" thickBot="1" x14ac:dyDescent="0.25">
      <c r="A18" s="119" t="s">
        <v>17</v>
      </c>
      <c r="B18" s="119" t="s">
        <v>1</v>
      </c>
      <c r="C18" s="103">
        <v>7</v>
      </c>
      <c r="D18" s="120">
        <v>2.1499999999999998E-2</v>
      </c>
      <c r="E18" s="120">
        <v>1.4999999999999999E-2</v>
      </c>
      <c r="F18" s="59">
        <v>3.6499999999999998E-2</v>
      </c>
      <c r="G18" s="60">
        <f>ammortamentoB!L18</f>
        <v>1622.57</v>
      </c>
    </row>
    <row r="19" spans="1:13" ht="33.75" customHeight="1" thickBot="1" x14ac:dyDescent="0.25">
      <c r="A19" s="121"/>
      <c r="B19" s="144" t="str">
        <f>IF(C17&gt;7,"VALORE NON VALIDO -  DURATA MAX 7 ANNI"," ")</f>
        <v xml:space="preserve"> </v>
      </c>
      <c r="C19" s="145"/>
      <c r="D19" s="145"/>
      <c r="E19" s="146"/>
      <c r="F19" s="122"/>
      <c r="G19" s="123"/>
    </row>
    <row r="20" spans="1:13" ht="33.75" customHeight="1" thickBot="1" x14ac:dyDescent="0.25">
      <c r="A20" s="121"/>
      <c r="B20" s="144" t="str">
        <f>IF(C18&gt;7,"VALORE NON VALIDO -  DURATA MAX 7 ANNI"," ")</f>
        <v xml:space="preserve"> </v>
      </c>
      <c r="C20" s="145"/>
      <c r="D20" s="145"/>
      <c r="E20" s="146"/>
      <c r="F20" s="133"/>
      <c r="G20" s="134"/>
    </row>
    <row r="21" spans="1:13" ht="33.75" customHeight="1" x14ac:dyDescent="0.2">
      <c r="A21" s="124"/>
      <c r="B21" s="101"/>
      <c r="C21" s="125"/>
      <c r="D21" s="125"/>
      <c r="E21" s="125"/>
      <c r="F21" s="124"/>
      <c r="G21" s="124"/>
    </row>
    <row r="22" spans="1:13" ht="33.75" customHeight="1" x14ac:dyDescent="0.2">
      <c r="A22" s="135" t="s">
        <v>35</v>
      </c>
      <c r="B22" s="136"/>
      <c r="C22" s="137"/>
      <c r="D22" s="137"/>
      <c r="E22" s="137"/>
      <c r="F22" s="137"/>
      <c r="G22" s="102" t="s">
        <v>38</v>
      </c>
    </row>
  </sheetData>
  <sheetProtection password="8827" sheet="1"/>
  <mergeCells count="9">
    <mergeCell ref="E10:F10"/>
    <mergeCell ref="B10:C10"/>
    <mergeCell ref="B9:F9"/>
    <mergeCell ref="F20:G20"/>
    <mergeCell ref="A22:F22"/>
    <mergeCell ref="H17:M17"/>
    <mergeCell ref="B16:C16"/>
    <mergeCell ref="B19:E19"/>
    <mergeCell ref="B20:E20"/>
  </mergeCells>
  <phoneticPr fontId="0" type="noConversion"/>
  <printOptions horizontalCentered="1"/>
  <pageMargins left="0.39370078740157483" right="0.35433070866141736" top="0.98425196850393704" bottom="0.98425196850393704" header="0.51181102362204722" footer="0.51181102362204722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21F95-0B3B-4D67-BDB4-871005E71A40}">
  <dimension ref="A1:Q1237"/>
  <sheetViews>
    <sheetView topLeftCell="A13" workbookViewId="0">
      <selection activeCell="L18" sqref="L18"/>
    </sheetView>
  </sheetViews>
  <sheetFormatPr defaultRowHeight="12.75" x14ac:dyDescent="0.2"/>
  <cols>
    <col min="1" max="1" width="7.7109375" style="1" customWidth="1"/>
    <col min="2" max="2" width="9.140625" style="1"/>
    <col min="3" max="3" width="15.5703125" style="40" customWidth="1"/>
    <col min="4" max="4" width="0.140625" style="1" customWidth="1"/>
    <col min="5" max="5" width="18.140625" style="1" hidden="1" customWidth="1"/>
    <col min="6" max="6" width="11.85546875" style="1" hidden="1" customWidth="1"/>
    <col min="7" max="7" width="20" style="1" customWidth="1"/>
    <col min="8" max="8" width="20.85546875" style="1" hidden="1" customWidth="1"/>
    <col min="9" max="9" width="14.5703125" style="1" hidden="1" customWidth="1"/>
    <col min="10" max="10" width="12" style="1" hidden="1" customWidth="1"/>
    <col min="11" max="11" width="16.85546875" style="1" customWidth="1"/>
    <col min="12" max="12" width="15.28515625" style="1" customWidth="1"/>
    <col min="13" max="13" width="12.28515625" style="1" hidden="1" customWidth="1"/>
    <col min="14" max="14" width="9.7109375" style="1" hidden="1" customWidth="1"/>
    <col min="15" max="15" width="11.28515625" style="1" hidden="1" customWidth="1"/>
    <col min="16" max="16" width="23.140625" style="1" hidden="1" customWidth="1"/>
    <col min="17" max="17" width="11.140625" style="1" customWidth="1"/>
    <col min="18" max="16384" width="9.140625" style="1"/>
  </cols>
  <sheetData>
    <row r="1" spans="1:16" ht="15" x14ac:dyDescent="0.2">
      <c r="B1" s="2">
        <f>G18+0.0021%</f>
        <v>2.1520999999999998E-2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5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6" ht="15" x14ac:dyDescent="0.2">
      <c r="B3" s="2"/>
      <c r="C3"/>
      <c r="D3" s="50" t="s">
        <v>24</v>
      </c>
      <c r="E3" s="50"/>
      <c r="F3" s="50"/>
      <c r="G3" s="50"/>
      <c r="H3" s="50"/>
      <c r="I3"/>
      <c r="J3"/>
      <c r="K3"/>
      <c r="L3"/>
      <c r="M3"/>
      <c r="N3"/>
      <c r="P3"/>
    </row>
    <row r="4" spans="1:16" ht="15" x14ac:dyDescent="0.2">
      <c r="B4" s="2"/>
      <c r="C4"/>
      <c r="D4" s="50" t="s">
        <v>25</v>
      </c>
      <c r="E4" s="50"/>
      <c r="F4" s="50"/>
      <c r="G4" s="50"/>
      <c r="H4" s="50"/>
      <c r="K4"/>
      <c r="L4"/>
      <c r="M4" s="50"/>
      <c r="N4" s="50"/>
      <c r="P4" s="50"/>
    </row>
    <row r="5" spans="1:16" ht="15" x14ac:dyDescent="0.2">
      <c r="B5" s="2"/>
      <c r="C5"/>
      <c r="D5"/>
      <c r="E5"/>
      <c r="F5"/>
      <c r="G5"/>
      <c r="H5"/>
      <c r="K5" s="50"/>
      <c r="L5" s="50"/>
      <c r="M5" s="50"/>
      <c r="N5"/>
      <c r="P5" s="50"/>
    </row>
    <row r="6" spans="1:16" ht="15" x14ac:dyDescent="0.2">
      <c r="B6" s="2"/>
      <c r="C6"/>
      <c r="D6"/>
      <c r="E6"/>
      <c r="F6"/>
      <c r="G6"/>
      <c r="H6"/>
      <c r="I6"/>
      <c r="J6"/>
      <c r="K6"/>
      <c r="L6"/>
      <c r="M6"/>
      <c r="N6"/>
      <c r="P6"/>
    </row>
    <row r="7" spans="1:16" ht="15" x14ac:dyDescent="0.2">
      <c r="A7" s="97">
        <f>ROUND(G17/((((1+L19)^L17)-1)/(L19*((1+L19)^L17))),2)</f>
        <v>1541.67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6" ht="20.25" x14ac:dyDescent="0.3">
      <c r="A8" s="5"/>
      <c r="B8" s="3"/>
      <c r="C8" s="100" t="s">
        <v>23</v>
      </c>
      <c r="D8" s="100"/>
      <c r="E8" s="100"/>
      <c r="F8" s="100"/>
      <c r="G8" s="100"/>
      <c r="H8" s="100"/>
      <c r="I8" s="100"/>
      <c r="J8" s="100"/>
      <c r="K8" s="100"/>
      <c r="L8" s="61"/>
    </row>
    <row r="9" spans="1:16" ht="10.5" customHeight="1" x14ac:dyDescent="0.3">
      <c r="A9" s="5"/>
      <c r="B9" s="3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6" ht="18" x14ac:dyDescent="0.25">
      <c r="A10" s="5" t="e">
        <f>ROUND(I15/((((1+#REF!)^#REF!)-1)/(#REF!*((1+#REF!)^#REF!))),0)</f>
        <v>#REF!</v>
      </c>
      <c r="C10" s="52" t="s">
        <v>18</v>
      </c>
      <c r="D10" s="161" t="e">
        <f>FISSO!#REF!</f>
        <v>#REF!</v>
      </c>
      <c r="E10" s="162"/>
      <c r="F10" s="162"/>
      <c r="G10" s="162"/>
      <c r="H10" s="162"/>
      <c r="I10" s="162"/>
      <c r="J10" s="162"/>
      <c r="K10" s="163"/>
      <c r="L10" s="74"/>
      <c r="M10" s="4"/>
      <c r="N10" s="4"/>
      <c r="P10" s="4"/>
    </row>
    <row r="11" spans="1:16" ht="16.5" customHeight="1" x14ac:dyDescent="0.2">
      <c r="C11" s="51" t="s">
        <v>19</v>
      </c>
      <c r="D11" s="42" t="e">
        <f>FISSO!#REF!</f>
        <v>#REF!</v>
      </c>
      <c r="E11" s="42"/>
      <c r="F11" s="42"/>
      <c r="G11" s="42" t="e">
        <f>FISSO!#REF!</f>
        <v>#REF!</v>
      </c>
      <c r="H11" s="42"/>
      <c r="I11" s="51" t="s">
        <v>20</v>
      </c>
      <c r="J11" s="70"/>
      <c r="K11" s="43" t="e">
        <f>FISSO!#REF!</f>
        <v>#REF!</v>
      </c>
      <c r="L11" s="75"/>
    </row>
    <row r="12" spans="1:16" ht="15.75" customHeight="1" x14ac:dyDescent="0.2">
      <c r="C12" s="51" t="s">
        <v>21</v>
      </c>
      <c r="D12" s="164" t="e">
        <f>FISSO!#REF!</f>
        <v>#REF!</v>
      </c>
      <c r="E12" s="165"/>
      <c r="F12" s="165"/>
      <c r="G12" s="165"/>
      <c r="H12" s="165"/>
      <c r="I12" s="165"/>
      <c r="J12" s="165"/>
      <c r="K12" s="166"/>
      <c r="L12" s="76"/>
    </row>
    <row r="13" spans="1:16" ht="16.5" customHeight="1" x14ac:dyDescent="0.2">
      <c r="C13" s="51" t="s">
        <v>22</v>
      </c>
      <c r="D13" s="44" t="e">
        <f>FISSO!#REF!</f>
        <v>#REF!</v>
      </c>
      <c r="E13" s="65"/>
      <c r="F13" s="65"/>
      <c r="G13" s="65" t="e">
        <f>FISSO!#REF!</f>
        <v>#REF!</v>
      </c>
      <c r="H13" s="65"/>
    </row>
    <row r="14" spans="1:16" ht="15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6" ht="15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6" ht="15.75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7" ht="16.5" x14ac:dyDescent="0.35">
      <c r="B17" s="6"/>
      <c r="C17" s="7" t="s">
        <v>2</v>
      </c>
      <c r="E17" s="66"/>
      <c r="F17" s="66"/>
      <c r="G17" s="8">
        <f>FISSO!D14</f>
        <v>40000</v>
      </c>
      <c r="H17" s="66"/>
      <c r="K17" s="7" t="s">
        <v>3</v>
      </c>
      <c r="L17" s="9">
        <f>FISSO!C17*4</f>
        <v>28</v>
      </c>
    </row>
    <row r="18" spans="1:17" ht="16.5" x14ac:dyDescent="0.35">
      <c r="A18" s="1">
        <f>IF(G19="a",1,IF(G19="s",2,IF(G19="q",3,IF(G19="t",4,IF(G19="b",6,IF(G19="m",12,0))))))</f>
        <v>4</v>
      </c>
      <c r="B18" s="6"/>
      <c r="C18" s="10" t="s">
        <v>4</v>
      </c>
      <c r="E18" s="67"/>
      <c r="F18" s="67"/>
      <c r="G18" s="11">
        <f>FISSO!F17</f>
        <v>2.1499999999999998E-2</v>
      </c>
      <c r="H18" s="67"/>
      <c r="K18" s="10" t="s">
        <v>5</v>
      </c>
      <c r="L18" s="12">
        <f>ROUND(G17/((((1+L19)^L17)-1)/(L19*((1+L19)^L17))),2)</f>
        <v>1541.67</v>
      </c>
      <c r="Q18" s="29"/>
    </row>
    <row r="19" spans="1:17" ht="16.5" x14ac:dyDescent="0.35">
      <c r="B19" s="6"/>
      <c r="C19" s="10" t="s">
        <v>6</v>
      </c>
      <c r="E19" s="68"/>
      <c r="F19" s="68"/>
      <c r="G19" s="13" t="s">
        <v>33</v>
      </c>
      <c r="H19" s="68"/>
      <c r="K19" s="10" t="str">
        <f>IF(G19="a","Tasso annuo",IF(G19="s","Tasso semestrale",IF(G19="q","Tasso quadrimestrale",IF(G19="t","Tasso trimestrale",IF(G19="b","Tasso semestrale",IF(G19="m","Tasso mensile",0))))))</f>
        <v>Tasso trimestrale</v>
      </c>
      <c r="L19" s="14">
        <f>((1+G18)^(1/A18))-1</f>
        <v>5.3321996610777855E-3</v>
      </c>
      <c r="M19" s="1">
        <f>L19*4</f>
        <v>2.1328798644311142E-2</v>
      </c>
      <c r="Q19" s="98"/>
    </row>
    <row r="20" spans="1:17" ht="17.25" thickBot="1" x14ac:dyDescent="0.4">
      <c r="B20" s="6"/>
      <c r="C20" s="15" t="s">
        <v>7</v>
      </c>
      <c r="E20" s="69"/>
      <c r="F20" s="69"/>
      <c r="G20" s="46">
        <f>FISSO!D10</f>
        <v>42156</v>
      </c>
      <c r="H20" s="69"/>
      <c r="K20" s="15" t="s">
        <v>8</v>
      </c>
      <c r="L20" s="16">
        <f>FISSO!G10</f>
        <v>42064</v>
      </c>
      <c r="Q20" s="29"/>
    </row>
    <row r="21" spans="1:17" ht="15.75" thickBot="1" x14ac:dyDescent="0.35">
      <c r="B21" s="6"/>
      <c r="C21" s="17"/>
      <c r="D21" s="6"/>
      <c r="E21" s="6"/>
      <c r="F21" s="6"/>
      <c r="G21" s="6"/>
      <c r="H21" s="6"/>
      <c r="I21" s="6"/>
      <c r="J21" s="6"/>
      <c r="K21" s="6"/>
      <c r="L21" s="6"/>
    </row>
    <row r="22" spans="1:17" ht="30" customHeight="1" thickBot="1" x14ac:dyDescent="0.35">
      <c r="B22" s="6"/>
      <c r="C22" s="17" t="s">
        <v>9</v>
      </c>
      <c r="D22" s="18" t="s">
        <v>9</v>
      </c>
      <c r="E22" s="18"/>
      <c r="F22" s="18"/>
      <c r="G22" s="18"/>
      <c r="H22" s="18"/>
      <c r="I22" s="6"/>
      <c r="J22" s="6"/>
      <c r="K22" s="6"/>
      <c r="L22" s="6"/>
      <c r="M22" s="167" t="s">
        <v>30</v>
      </c>
      <c r="N22" s="168"/>
      <c r="P22" s="77" t="s">
        <v>30</v>
      </c>
    </row>
    <row r="23" spans="1:17" s="19" customFormat="1" ht="13.5" customHeight="1" x14ac:dyDescent="0.2">
      <c r="B23" s="149" t="s">
        <v>10</v>
      </c>
      <c r="C23" s="152" t="s">
        <v>11</v>
      </c>
      <c r="D23" s="155" t="s">
        <v>27</v>
      </c>
      <c r="E23" s="62"/>
      <c r="F23" s="81"/>
      <c r="G23" s="84"/>
      <c r="H23" s="62"/>
      <c r="I23" s="169"/>
      <c r="J23" s="85"/>
      <c r="K23" s="158" t="s">
        <v>32</v>
      </c>
      <c r="L23" s="172" t="s">
        <v>31</v>
      </c>
      <c r="M23" s="175" t="s">
        <v>13</v>
      </c>
      <c r="N23" s="158" t="s">
        <v>29</v>
      </c>
      <c r="P23" s="91"/>
    </row>
    <row r="24" spans="1:17" s="19" customFormat="1" ht="11.25" customHeight="1" x14ac:dyDescent="0.2">
      <c r="B24" s="150" t="s">
        <v>9</v>
      </c>
      <c r="C24" s="153"/>
      <c r="D24" s="156" t="s">
        <v>12</v>
      </c>
      <c r="E24" s="63"/>
      <c r="F24" s="82"/>
      <c r="G24" s="86" t="s">
        <v>27</v>
      </c>
      <c r="H24" s="63"/>
      <c r="I24" s="170"/>
      <c r="J24" s="87"/>
      <c r="K24" s="159"/>
      <c r="L24" s="173"/>
      <c r="M24" s="176"/>
      <c r="N24" s="159"/>
      <c r="P24" s="92"/>
    </row>
    <row r="25" spans="1:17" ht="24" customHeight="1" thickBot="1" x14ac:dyDescent="0.25">
      <c r="B25" s="151"/>
      <c r="C25" s="154"/>
      <c r="D25" s="157"/>
      <c r="E25" s="64"/>
      <c r="F25" s="83"/>
      <c r="G25" s="88"/>
      <c r="H25" s="64"/>
      <c r="I25" s="171"/>
      <c r="J25" s="89"/>
      <c r="K25" s="160"/>
      <c r="L25" s="174"/>
      <c r="M25" s="177"/>
      <c r="N25" s="160"/>
      <c r="P25" s="93"/>
    </row>
    <row r="26" spans="1:17" ht="15.75" customHeight="1" x14ac:dyDescent="0.3">
      <c r="A26" s="1">
        <f>IF(B26="Totale",E26-#REF!,0)</f>
        <v>0</v>
      </c>
      <c r="B26" s="20">
        <f>IF($L$17=0,"",1)</f>
        <v>1</v>
      </c>
      <c r="C26" s="48">
        <f>G20</f>
        <v>42156</v>
      </c>
      <c r="D26" s="72">
        <f>IF(B26="Totale",SUM($D25:D$26),IF(B26="",0,IF(B26=$L$17,$G$17-(SUM($D25:D$26)),(($A$7*(1/((1+$L$19)^($L$17-B25))))))))</f>
        <v>1328.3815181084947</v>
      </c>
      <c r="E26" s="79">
        <f t="shared" ref="E26:E89" si="0">IF(B27="totale",$G$17-H25,ROUND(D26,2))</f>
        <v>1328.38</v>
      </c>
      <c r="F26" s="22">
        <f>ROUND(D26,2)</f>
        <v>1328.38</v>
      </c>
      <c r="G26" s="22">
        <f>IF(B26="","",E26)</f>
        <v>1328.38</v>
      </c>
      <c r="H26" s="22">
        <f>F26</f>
        <v>1328.38</v>
      </c>
      <c r="I26" s="22">
        <f>IF(B26="Totale",SUM($I25:I$26),IF(B26="","",(($L$18-D26))))</f>
        <v>213.2884818915054</v>
      </c>
      <c r="J26" s="22">
        <f>IF(B26="totale",SUM(J25:J26),$L$18-G26)</f>
        <v>213.28999999999996</v>
      </c>
      <c r="K26" s="23">
        <f>IF(B26="","",I26)</f>
        <v>213.2884818915054</v>
      </c>
      <c r="L26" s="23">
        <f t="shared" ref="L26:L57" si="1">IF(B26="","",G26+K26)</f>
        <v>1541.6684818915055</v>
      </c>
      <c r="M26" s="90" t="e">
        <f>IF(B26="totale",SUM(M25:M26),IF(B26="","",1/$G$18*FISSO!$D$18*#REF!))</f>
        <v>#REF!</v>
      </c>
      <c r="N26" s="56" t="e">
        <f>IF(B26="totale",SUM(N25:N26),IF(B26="","",1/$G$18*FISSO!$E$18*#REF!))</f>
        <v>#REF!</v>
      </c>
      <c r="O26" s="55" t="e">
        <f>M26+N26</f>
        <v>#REF!</v>
      </c>
      <c r="P26" s="56" t="e">
        <f>IF(B26="totale",SUM(P25:P$26),ROUND(M26,2))</f>
        <v>#REF!</v>
      </c>
      <c r="Q26" s="45"/>
    </row>
    <row r="27" spans="1:17" ht="15" x14ac:dyDescent="0.3">
      <c r="A27" s="1">
        <f>IF(B27="Totale",E27-#REF!,0)</f>
        <v>0</v>
      </c>
      <c r="B27" s="24">
        <f t="shared" ref="B27:B90" si="2">IF($L$17=0,"",IF($L$17&lt;&gt;B26,IF(B26="Totale","",IF(B26="","",B26+1)),"Totale"))</f>
        <v>2</v>
      </c>
      <c r="C27" s="49">
        <f>IF($L$17=0,"",IF($L$17&lt;&gt;B26,IF(B26="Totale","",IF(B26="","",DATE(YEAR(C26),MONTH(C26)+3,DAY(C26)))),""))</f>
        <v>42248</v>
      </c>
      <c r="D27" s="72">
        <f>IF(B27="Totale",SUM($D$26:D26),IF(B27="",0,IF(B27=$L$17,$G$17-(SUM($D$26:D26)),(($A$7*(1/((1+$L$19)^($L$17-B26))))))))</f>
        <v>1335.4647135891348</v>
      </c>
      <c r="E27" s="79">
        <f t="shared" si="0"/>
        <v>1335.46</v>
      </c>
      <c r="F27" s="22">
        <f t="shared" ref="F27:F90" si="3">ROUND(D27,2)</f>
        <v>1335.46</v>
      </c>
      <c r="G27" s="22">
        <f t="shared" ref="G27:G83" si="4">IF(B27="","",E27)</f>
        <v>1335.46</v>
      </c>
      <c r="H27" s="22">
        <f t="shared" ref="H27:H54" si="5">H26+F27</f>
        <v>2663.84</v>
      </c>
      <c r="I27" s="22">
        <f>IF(B27="Totale",SUM($I26:I$26),IF(B27="","",(($L$18-D27))))</f>
        <v>206.20528641086526</v>
      </c>
      <c r="J27" s="22">
        <f>IF(B27="totale",SUM($J$26:J26),$L$18-G27)</f>
        <v>206.21000000000004</v>
      </c>
      <c r="K27" s="23">
        <f t="shared" ref="K27:K54" si="6">IF(B27="","",I27)</f>
        <v>206.20528641086526</v>
      </c>
      <c r="L27" s="23">
        <f t="shared" si="1"/>
        <v>1541.6652864108653</v>
      </c>
      <c r="M27" s="90" t="e">
        <f>IF(B27="totale",SUM($M$26:M26),IF($B27="","",((1/$G$18*FISSO!$D$18*#REF!))))</f>
        <v>#REF!</v>
      </c>
      <c r="N27" s="56" t="e">
        <f>IF(B27="totale",SUM($N$26:N26),IF($B27="","",((1/$G$18*FISSO!$E$18*#REF!))))</f>
        <v>#REF!</v>
      </c>
      <c r="O27" s="55" t="e">
        <f t="shared" ref="O27:O39" si="7">M27+N27</f>
        <v>#REF!</v>
      </c>
      <c r="P27" s="56" t="e">
        <f>IF(B27="totale",SUM(P26:P$26),ROUND(M27,2))</f>
        <v>#REF!</v>
      </c>
      <c r="Q27" s="45"/>
    </row>
    <row r="28" spans="1:17" ht="15" x14ac:dyDescent="0.3">
      <c r="A28" s="1">
        <f>IF(B28="Totale",E28-#REF!,0)</f>
        <v>0</v>
      </c>
      <c r="B28" s="24">
        <f t="shared" si="2"/>
        <v>3</v>
      </c>
      <c r="C28" s="49">
        <f t="shared" ref="C28:C53" si="8">IF($L$17=0,"",IF($L$17&lt;&gt;B27,IF(B27="Totale","",IF(B27="","",DATE(YEAR(C27),MONTH(C27)+3,DAY(C27)))),""))</f>
        <v>42339</v>
      </c>
      <c r="D28" s="72">
        <f>IF(B28="Totale",SUM($D$26:D27),IF(B28="",0,IF(B28=$L$17,$G$17-(SUM($D$26:D27)),(($A$7*(1/((1+$L$19)^($L$17-B27))))))))</f>
        <v>1342.585678082316</v>
      </c>
      <c r="E28" s="79">
        <f t="shared" si="0"/>
        <v>1342.59</v>
      </c>
      <c r="F28" s="22">
        <f t="shared" si="3"/>
        <v>1342.59</v>
      </c>
      <c r="G28" s="22">
        <f t="shared" si="4"/>
        <v>1342.59</v>
      </c>
      <c r="H28" s="22">
        <f t="shared" si="5"/>
        <v>4006.4300000000003</v>
      </c>
      <c r="I28" s="22">
        <f>IF(B28="Totale",SUM($I$26:I27),IF(B28="","",(($L$18-D28))))</f>
        <v>199.08432191768406</v>
      </c>
      <c r="J28" s="22">
        <f>IF(B28="totale",SUM($J$26:J27),$L$18-G28)</f>
        <v>199.08000000000015</v>
      </c>
      <c r="K28" s="23">
        <f t="shared" si="6"/>
        <v>199.08432191768406</v>
      </c>
      <c r="L28" s="23">
        <f t="shared" si="1"/>
        <v>1541.674321917684</v>
      </c>
      <c r="M28" s="90" t="e">
        <f>IF(B28="totale",SUM($M$26:M27),IF($B28="","",((1/$G$18*FISSO!$D$18*#REF!))))</f>
        <v>#REF!</v>
      </c>
      <c r="N28" s="56" t="e">
        <f>IF(B28="totale",SUM($N$26:N27),IF($B28="","",((1/$G$18*FISSO!$E$18*#REF!))))</f>
        <v>#REF!</v>
      </c>
      <c r="O28" s="55" t="e">
        <f t="shared" si="7"/>
        <v>#REF!</v>
      </c>
      <c r="P28" s="56" t="e">
        <f>IF(B28="totale",SUM(P$26:P27),ROUND(M28,2))</f>
        <v>#REF!</v>
      </c>
      <c r="Q28" s="45"/>
    </row>
    <row r="29" spans="1:17" ht="15" x14ac:dyDescent="0.3">
      <c r="A29" s="1">
        <f>IF(B29="Totale",E29-#REF!,0)</f>
        <v>0</v>
      </c>
      <c r="B29" s="24">
        <f t="shared" si="2"/>
        <v>4</v>
      </c>
      <c r="C29" s="49">
        <f t="shared" si="8"/>
        <v>42430</v>
      </c>
      <c r="D29" s="72">
        <f>IF(B29="Totale",SUM($D$26:D28),IF(B29="",0,IF(B29=$L$17,$G$17-(SUM($D$26:D28)),(($A$7*(1/((1+$L$19)^($L$17-B28))))))))</f>
        <v>1349.7446129799541</v>
      </c>
      <c r="E29" s="79">
        <f t="shared" si="0"/>
        <v>1349.74</v>
      </c>
      <c r="F29" s="22">
        <f t="shared" si="3"/>
        <v>1349.74</v>
      </c>
      <c r="G29" s="22">
        <f t="shared" si="4"/>
        <v>1349.74</v>
      </c>
      <c r="H29" s="22">
        <f t="shared" si="5"/>
        <v>5356.17</v>
      </c>
      <c r="I29" s="22">
        <f>IF(B29="Totale",SUM($I$26:I28),IF(B29="","",(($L$18-D29))))</f>
        <v>191.92538702004595</v>
      </c>
      <c r="J29" s="22">
        <f>IF(B29="totale",SUM($J$26:J28),$L$18-G29)</f>
        <v>191.93000000000006</v>
      </c>
      <c r="K29" s="23">
        <f t="shared" si="6"/>
        <v>191.92538702004595</v>
      </c>
      <c r="L29" s="23">
        <f t="shared" si="1"/>
        <v>1541.665387020046</v>
      </c>
      <c r="M29" s="90" t="e">
        <f>IF(B29="totale",SUM($M$26:M28),IF($B29="","",((1/$G$18*FISSO!$D$18*#REF!))))</f>
        <v>#REF!</v>
      </c>
      <c r="N29" s="58" t="e">
        <f>IF(B29="totale",SUM($N$26:N28),IF($B29="","",((1/$G$18*FISSO!$E$18*#REF!))))</f>
        <v>#REF!</v>
      </c>
      <c r="O29" s="55" t="e">
        <f t="shared" si="7"/>
        <v>#REF!</v>
      </c>
      <c r="P29" s="56" t="e">
        <f>IF(B29="totale",SUM(P$26:P28),ROUND(M29,2))</f>
        <v>#REF!</v>
      </c>
      <c r="Q29" s="45"/>
    </row>
    <row r="30" spans="1:17" ht="15" x14ac:dyDescent="0.3">
      <c r="A30" s="1">
        <f>IF(B30="Totale",E30-#REF!,0)</f>
        <v>0</v>
      </c>
      <c r="B30" s="24">
        <f t="shared" si="2"/>
        <v>5</v>
      </c>
      <c r="C30" s="49">
        <f t="shared" si="8"/>
        <v>42522</v>
      </c>
      <c r="D30" s="72">
        <f>IF(B30="Totale",SUM($D$26:D29),IF(B30="",0,IF(B30=$L$17,$G$17-(SUM($D$26:D29)),(($A$7*(1/((1+$L$19)^($L$17-B29))))))))</f>
        <v>1356.9417207478275</v>
      </c>
      <c r="E30" s="79">
        <f t="shared" si="0"/>
        <v>1356.94</v>
      </c>
      <c r="F30" s="22">
        <f t="shared" si="3"/>
        <v>1356.94</v>
      </c>
      <c r="G30" s="22">
        <f t="shared" si="4"/>
        <v>1356.94</v>
      </c>
      <c r="H30" s="22">
        <f t="shared" si="5"/>
        <v>6713.1100000000006</v>
      </c>
      <c r="I30" s="22">
        <f>IF(B30="Totale",SUM($I$26:I29),IF(B30="","",(($L$18-D30))))</f>
        <v>184.72827925217257</v>
      </c>
      <c r="J30" s="22">
        <f>IF(B30="totale",SUM($J$26:J29),$L$18-G30)</f>
        <v>184.73000000000002</v>
      </c>
      <c r="K30" s="23">
        <f t="shared" si="6"/>
        <v>184.72827925217257</v>
      </c>
      <c r="L30" s="23">
        <f t="shared" si="1"/>
        <v>1541.6682792521726</v>
      </c>
      <c r="M30" s="90" t="e">
        <f>IF(B30="totale",SUM($M$26:M29),IF($B30="","",((1/$G$18*FISSO!$D$18*#REF!))))</f>
        <v>#REF!</v>
      </c>
      <c r="N30" s="57" t="e">
        <f>IF(B30="totale",SUM($N$26:N29),IF($B30="","",((1/$G$18*FISSO!$E$18*#REF!))))</f>
        <v>#REF!</v>
      </c>
      <c r="O30" s="55" t="e">
        <f t="shared" si="7"/>
        <v>#REF!</v>
      </c>
      <c r="P30" s="56" t="e">
        <f>IF(B30="totale",SUM(P$26:P29),ROUND(M30,2))</f>
        <v>#REF!</v>
      </c>
      <c r="Q30" s="45"/>
    </row>
    <row r="31" spans="1:17" ht="15" x14ac:dyDescent="0.3">
      <c r="A31" s="1">
        <f>IF(B31="Totale",E31-#REF!,0)</f>
        <v>0</v>
      </c>
      <c r="B31" s="24">
        <f t="shared" si="2"/>
        <v>6</v>
      </c>
      <c r="C31" s="49">
        <f t="shared" si="8"/>
        <v>42614</v>
      </c>
      <c r="D31" s="72">
        <f>IF(B31="Totale",SUM($D$26:D30),IF(B31="",0,IF(B31=$L$17,$G$17-(SUM($D$26:D30)),(($A$7*(1/((1+$L$19)^($L$17-B30))))))))</f>
        <v>1364.177204931301</v>
      </c>
      <c r="E31" s="79">
        <f t="shared" si="0"/>
        <v>1364.18</v>
      </c>
      <c r="F31" s="22">
        <f t="shared" si="3"/>
        <v>1364.18</v>
      </c>
      <c r="G31" s="22">
        <f t="shared" si="4"/>
        <v>1364.18</v>
      </c>
      <c r="H31" s="22">
        <f t="shared" si="5"/>
        <v>8077.2900000000009</v>
      </c>
      <c r="I31" s="22">
        <f>IF(B31="Totale",SUM($I$26:I30),IF(B31="","",(($L$18-D31))))</f>
        <v>177.49279506869902</v>
      </c>
      <c r="J31" s="22">
        <f>IF(B31="totale",SUM($J$26:J30),$L$18-G31)</f>
        <v>177.49</v>
      </c>
      <c r="K31" s="23">
        <f t="shared" si="6"/>
        <v>177.49279506869902</v>
      </c>
      <c r="L31" s="23">
        <f t="shared" si="1"/>
        <v>1541.6727950686991</v>
      </c>
      <c r="M31" s="90" t="e">
        <f>IF(B31="totale",SUM($M$26:M30),IF($B31="","",((1/$G$18*FISSO!$D$18*#REF!))))</f>
        <v>#REF!</v>
      </c>
      <c r="N31" s="56" t="e">
        <f>IF(B31="totale",SUM($N$26:N30),IF($B31="","",((1/$G$18*FISSO!$E$18*#REF!))))</f>
        <v>#REF!</v>
      </c>
      <c r="O31" s="55" t="e">
        <f t="shared" si="7"/>
        <v>#REF!</v>
      </c>
      <c r="P31" s="56" t="e">
        <f>IF(B31="totale",SUM(P$26:P30),ROUND(M31,2))</f>
        <v>#REF!</v>
      </c>
      <c r="Q31" s="45"/>
    </row>
    <row r="32" spans="1:17" ht="15" x14ac:dyDescent="0.3">
      <c r="A32" s="1">
        <f>IF(B32="Totale",E32-#REF!,0)</f>
        <v>0</v>
      </c>
      <c r="B32" s="24">
        <f t="shared" si="2"/>
        <v>7</v>
      </c>
      <c r="C32" s="49">
        <f t="shared" si="8"/>
        <v>42705</v>
      </c>
      <c r="D32" s="72">
        <f>IF(B32="Totale",SUM($D$26:D31),IF(B32="",0,IF(B32=$L$17,$G$17-(SUM($D$26:D31)),(($A$7*(1/((1+$L$19)^($L$17-B31))))))))</f>
        <v>1371.4512701610861</v>
      </c>
      <c r="E32" s="79">
        <f t="shared" si="0"/>
        <v>1371.45</v>
      </c>
      <c r="F32" s="22">
        <f t="shared" si="3"/>
        <v>1371.45</v>
      </c>
      <c r="G32" s="22">
        <f t="shared" si="4"/>
        <v>1371.45</v>
      </c>
      <c r="H32" s="22">
        <f t="shared" si="5"/>
        <v>9448.7400000000016</v>
      </c>
      <c r="I32" s="22">
        <f>IF(B32="Totale",SUM($I$26:I31),IF(B32="","",(($L$18-D32))))</f>
        <v>170.21872983891399</v>
      </c>
      <c r="J32" s="22">
        <f>IF(B32="totale",SUM($J$26:J31),$L$18-G32)</f>
        <v>170.22000000000003</v>
      </c>
      <c r="K32" s="23">
        <f t="shared" si="6"/>
        <v>170.21872983891399</v>
      </c>
      <c r="L32" s="23">
        <f t="shared" si="1"/>
        <v>1541.668729838914</v>
      </c>
      <c r="M32" s="90" t="e">
        <f>IF(B32="totale",SUM($M$26:M31),IF($B32="","",((1/$G$18*FISSO!$D$18*#REF!))))</f>
        <v>#REF!</v>
      </c>
      <c r="N32" s="56" t="e">
        <f>IF(B32="totale",SUM($N$26:N31),IF($B32="","",((1/$G$18*FISSO!$E$18*#REF!))))</f>
        <v>#REF!</v>
      </c>
      <c r="O32" s="55" t="e">
        <f t="shared" si="7"/>
        <v>#REF!</v>
      </c>
      <c r="P32" s="56" t="e">
        <f>IF(B32="totale",SUM(P$26:P31),ROUND(M32,2))</f>
        <v>#REF!</v>
      </c>
      <c r="Q32" s="45"/>
    </row>
    <row r="33" spans="1:17" ht="15" x14ac:dyDescent="0.3">
      <c r="A33" s="1">
        <f>IF(B33="Totale",E33-#REF!,0)</f>
        <v>0</v>
      </c>
      <c r="B33" s="24">
        <f t="shared" si="2"/>
        <v>8</v>
      </c>
      <c r="C33" s="49">
        <f t="shared" si="8"/>
        <v>42795</v>
      </c>
      <c r="D33" s="72">
        <f>IF(B33="Totale",SUM($D$26:D32),IF(B33="",0,IF(B33=$L$17,$G$17-(SUM($D$26:D32)),(($A$7*(1/((1+$L$19)^($L$17-B32))))))))</f>
        <v>1378.7641221590238</v>
      </c>
      <c r="E33" s="79">
        <f t="shared" si="0"/>
        <v>1378.76</v>
      </c>
      <c r="F33" s="22">
        <f t="shared" si="3"/>
        <v>1378.76</v>
      </c>
      <c r="G33" s="22">
        <f t="shared" si="4"/>
        <v>1378.76</v>
      </c>
      <c r="H33" s="22">
        <f t="shared" si="5"/>
        <v>10827.500000000002</v>
      </c>
      <c r="I33" s="22">
        <f>IF(B33="Totale",SUM($I$26:I32),IF(B33="","",(($L$18-D33))))</f>
        <v>162.90587784097625</v>
      </c>
      <c r="J33" s="22">
        <f>IF(B33="totale",SUM($J$26:J32),$L$18-G33)</f>
        <v>162.91000000000008</v>
      </c>
      <c r="K33" s="23">
        <f t="shared" si="6"/>
        <v>162.90587784097625</v>
      </c>
      <c r="L33" s="23">
        <f t="shared" si="1"/>
        <v>1541.6658778409762</v>
      </c>
      <c r="M33" s="90" t="e">
        <f>IF(B33="totale",SUM($M$26:M32),IF($B33="","",((1/$G$18*FISSO!$D$18*#REF!))))</f>
        <v>#REF!</v>
      </c>
      <c r="N33" s="58" t="e">
        <f>IF(B33="totale",SUM($N$26:N32),IF($B33="","",((1/$G$18*FISSO!$E$18*#REF!))))</f>
        <v>#REF!</v>
      </c>
      <c r="O33" s="55" t="e">
        <f t="shared" si="7"/>
        <v>#REF!</v>
      </c>
      <c r="P33" s="56" t="e">
        <f>IF(B33="totale",SUM(P$26:P32),ROUND(M33,2))</f>
        <v>#REF!</v>
      </c>
      <c r="Q33" s="45"/>
    </row>
    <row r="34" spans="1:17" ht="15" x14ac:dyDescent="0.3">
      <c r="A34" s="1">
        <f>IF(B34="Totale",E34-#REF!,0)</f>
        <v>0</v>
      </c>
      <c r="B34" s="24">
        <f t="shared" si="2"/>
        <v>9</v>
      </c>
      <c r="C34" s="49">
        <f t="shared" si="8"/>
        <v>42887</v>
      </c>
      <c r="D34" s="72">
        <f>IF(B34="Totale",SUM($D$26:D33),IF(B34="",0,IF(B34=$L$17,$G$17-(SUM($D$26:D33)),(($A$7*(1/((1+$L$19)^($L$17-B33))))))))</f>
        <v>1386.1159677439061</v>
      </c>
      <c r="E34" s="79">
        <f t="shared" si="0"/>
        <v>1386.12</v>
      </c>
      <c r="F34" s="22">
        <f t="shared" si="3"/>
        <v>1386.12</v>
      </c>
      <c r="G34" s="22">
        <f t="shared" si="4"/>
        <v>1386.12</v>
      </c>
      <c r="H34" s="22">
        <f t="shared" si="5"/>
        <v>12213.620000000003</v>
      </c>
      <c r="I34" s="22">
        <f>IF(B34="Totale",SUM($I$26:I33),IF(B34="","",(($L$18-D34))))</f>
        <v>155.55403225609393</v>
      </c>
      <c r="J34" s="22">
        <f>IF(B34="totale",SUM($J$26:J33),$L$18-G34)</f>
        <v>155.55000000000018</v>
      </c>
      <c r="K34" s="23">
        <f t="shared" si="6"/>
        <v>155.55403225609393</v>
      </c>
      <c r="L34" s="23">
        <f t="shared" si="1"/>
        <v>1541.6740322560938</v>
      </c>
      <c r="M34" s="90" t="e">
        <f>IF(B34="totale",SUM($M$26:M33),IF($B34="","",((1/$G$18*FISSO!$D$18*#REF!))))</f>
        <v>#REF!</v>
      </c>
      <c r="N34" s="56" t="e">
        <f>IF(B34="totale",SUM($N$26:N33),IF($B34="","",((1/$G$18*FISSO!$E$18*#REF!))))</f>
        <v>#REF!</v>
      </c>
      <c r="O34" s="55" t="e">
        <f t="shared" si="7"/>
        <v>#REF!</v>
      </c>
      <c r="P34" s="56" t="e">
        <f>IF(B34="totale",SUM(P$26:P33),ROUND(M34,2))</f>
        <v>#REF!</v>
      </c>
      <c r="Q34" s="45"/>
    </row>
    <row r="35" spans="1:17" ht="15" x14ac:dyDescent="0.3">
      <c r="A35" s="1">
        <f>IF(B35="Totale",E35-#REF!,0)</f>
        <v>0</v>
      </c>
      <c r="B35" s="24">
        <f t="shared" si="2"/>
        <v>10</v>
      </c>
      <c r="C35" s="49">
        <f t="shared" si="8"/>
        <v>42979</v>
      </c>
      <c r="D35" s="72">
        <f>IF(B35="Totale",SUM($D$26:D34),IF(B35="",0,IF(B35=$L$17,$G$17-(SUM($D$26:D34)),(($A$7*(1/((1+$L$19)^($L$17-B34))))))))</f>
        <v>1393.5070148373247</v>
      </c>
      <c r="E35" s="79">
        <f t="shared" si="0"/>
        <v>1393.51</v>
      </c>
      <c r="F35" s="22">
        <f t="shared" si="3"/>
        <v>1393.51</v>
      </c>
      <c r="G35" s="22">
        <f t="shared" si="4"/>
        <v>1393.51</v>
      </c>
      <c r="H35" s="22">
        <f t="shared" si="5"/>
        <v>13607.130000000003</v>
      </c>
      <c r="I35" s="22">
        <f>IF(B35="Totale",SUM($I$26:I34),IF(B35="","",(($L$18-D35))))</f>
        <v>148.16298516267534</v>
      </c>
      <c r="J35" s="22">
        <f>IF(B35="totale",SUM($J$26:J34),$L$18-G35)</f>
        <v>148.16000000000008</v>
      </c>
      <c r="K35" s="23">
        <f t="shared" si="6"/>
        <v>148.16298516267534</v>
      </c>
      <c r="L35" s="23">
        <f t="shared" si="1"/>
        <v>1541.6729851626753</v>
      </c>
      <c r="M35" s="90" t="e">
        <f>IF(B35="totale",SUM($M$26:M34),IF($B35="","",((1/$G$18*FISSO!$D$18*#REF!))))</f>
        <v>#REF!</v>
      </c>
      <c r="N35" s="56" t="e">
        <f>IF(B35="totale",SUM($N$26:N34),IF($B35="","",((1/$G$18*FISSO!$E$18*#REF!))))</f>
        <v>#REF!</v>
      </c>
      <c r="O35" s="55" t="e">
        <f t="shared" si="7"/>
        <v>#REF!</v>
      </c>
      <c r="P35" s="56" t="e">
        <f>IF(B35="totale",SUM(P$26:P34),ROUND(M35,2))</f>
        <v>#REF!</v>
      </c>
      <c r="Q35" s="45"/>
    </row>
    <row r="36" spans="1:17" ht="16.5" x14ac:dyDescent="0.35">
      <c r="A36" s="1">
        <f>IF(B36="Totale",E36-#REF!,0)</f>
        <v>0</v>
      </c>
      <c r="B36" s="26">
        <f t="shared" si="2"/>
        <v>11</v>
      </c>
      <c r="C36" s="49">
        <f t="shared" si="8"/>
        <v>43070</v>
      </c>
      <c r="D36" s="72">
        <f>IF(B36="Totale",SUM($D$26:D35),IF(B36="",0,IF(B36=$L$17,$G$17-(SUM($D$26:D35)),(($A$7*(1/((1+$L$19)^($L$17-B35))))))))</f>
        <v>1400.9374724695499</v>
      </c>
      <c r="E36" s="94">
        <f t="shared" si="0"/>
        <v>1400.94</v>
      </c>
      <c r="F36" s="27">
        <f t="shared" si="3"/>
        <v>1400.94</v>
      </c>
      <c r="G36" s="27">
        <f t="shared" si="4"/>
        <v>1400.94</v>
      </c>
      <c r="H36" s="27">
        <f t="shared" si="5"/>
        <v>15008.070000000003</v>
      </c>
      <c r="I36" s="27">
        <f>IF(B36="Totale",SUM($I$26:I35),IF(B36="","",(($L$18-D36))))</f>
        <v>140.73252753045017</v>
      </c>
      <c r="J36" s="27">
        <f>IF(B36="totale",SUM($J$26:J35),$L$18-G36)</f>
        <v>140.73000000000002</v>
      </c>
      <c r="K36" s="23">
        <f t="shared" si="6"/>
        <v>140.73252753045017</v>
      </c>
      <c r="L36" s="28">
        <f t="shared" si="1"/>
        <v>1541.6725275304502</v>
      </c>
      <c r="M36" s="95" t="e">
        <f>IF(B36="totale",SUM($M$26:M35),IF($B36="","",((1/$G$18*FISSO!$D$18*#REF!))))</f>
        <v>#REF!</v>
      </c>
      <c r="N36" s="96" t="e">
        <f>IF(B36="totale",SUM($N$26:N35),IF($B36="","",((1/$G$18*FISSO!$E$18*#REF!))))</f>
        <v>#REF!</v>
      </c>
      <c r="O36" s="54" t="e">
        <f t="shared" si="7"/>
        <v>#REF!</v>
      </c>
      <c r="P36" s="96" t="e">
        <f>IF(B36="totale",SUM(P$26:P35),ROUND(M36,2))</f>
        <v>#REF!</v>
      </c>
      <c r="Q36" s="45"/>
    </row>
    <row r="37" spans="1:17" ht="15" x14ac:dyDescent="0.3">
      <c r="A37" s="1">
        <f>IF(B37="Totale",E37-#REF!,0)</f>
        <v>0</v>
      </c>
      <c r="B37" s="24">
        <f t="shared" si="2"/>
        <v>12</v>
      </c>
      <c r="C37" s="49">
        <f t="shared" si="8"/>
        <v>43160</v>
      </c>
      <c r="D37" s="72">
        <f>IF(B37="Totale",SUM($D$26:D36),IF(B37="",0,IF(B37=$L$17,$G$17-(SUM($D$26:D36)),(($A$7*(1/((1+$L$19)^($L$17-B36))))))))</f>
        <v>1408.4075507854432</v>
      </c>
      <c r="E37" s="79">
        <f t="shared" si="0"/>
        <v>1408.41</v>
      </c>
      <c r="F37" s="22">
        <f t="shared" si="3"/>
        <v>1408.41</v>
      </c>
      <c r="G37" s="22">
        <f t="shared" si="4"/>
        <v>1408.41</v>
      </c>
      <c r="H37" s="22">
        <f t="shared" si="5"/>
        <v>16416.480000000003</v>
      </c>
      <c r="I37" s="22">
        <f>IF(B37="Totale",SUM($I$26:I36),IF(B37="","",(($L$18-D37))))</f>
        <v>133.26244921455691</v>
      </c>
      <c r="J37" s="22">
        <f>IF(B37="totale",SUM($J$26:J36),$L$18-G37)</f>
        <v>133.26</v>
      </c>
      <c r="K37" s="23">
        <f t="shared" si="6"/>
        <v>133.26244921455691</v>
      </c>
      <c r="L37" s="23">
        <f t="shared" si="1"/>
        <v>1541.672449214557</v>
      </c>
      <c r="M37" s="56" t="e">
        <f>IF(B37="totale",SUM($M$26:M36),IF($B37="","",((1/$G$18*FISSO!$D$18*#REF!))))</f>
        <v>#REF!</v>
      </c>
      <c r="N37" s="56" t="e">
        <f>IF(B37="totale",SUM($N$26:N36),IF($B37="","",((1/$G$18*FISSO!$E$18*#REF!))))</f>
        <v>#REF!</v>
      </c>
      <c r="O37" s="55" t="e">
        <f t="shared" si="7"/>
        <v>#REF!</v>
      </c>
      <c r="P37" s="56" t="e">
        <f>IF(B37="totale",SUM(P$26:P36),ROUND(M37,2))</f>
        <v>#REF!</v>
      </c>
      <c r="Q37" s="45"/>
    </row>
    <row r="38" spans="1:17" ht="15" x14ac:dyDescent="0.3">
      <c r="A38" s="1">
        <f t="shared" ref="A38:A53" si="9">IF(B38="Totale",E38-G1,0)</f>
        <v>0</v>
      </c>
      <c r="B38" s="24">
        <f t="shared" si="2"/>
        <v>13</v>
      </c>
      <c r="C38" s="49">
        <f t="shared" si="8"/>
        <v>43252</v>
      </c>
      <c r="D38" s="72">
        <f>IF(B38="Totale",SUM($D$26:D37),IF(B38="","",IF(B38=$L$17,$G$17-(SUM($D$26:D37)),(($A$7*(1/((1+$L$19)^($L$17-B37))))))))</f>
        <v>1415.9174610504008</v>
      </c>
      <c r="E38" s="79">
        <f t="shared" si="0"/>
        <v>1415.92</v>
      </c>
      <c r="F38" s="22">
        <f t="shared" si="3"/>
        <v>1415.92</v>
      </c>
      <c r="G38" s="22">
        <f t="shared" si="4"/>
        <v>1415.92</v>
      </c>
      <c r="H38" s="22">
        <f t="shared" si="5"/>
        <v>17832.400000000001</v>
      </c>
      <c r="I38" s="22">
        <f>IF(B38="Totale",SUM($I$26:I37),IF(B38="","",(($L$18-D38))))</f>
        <v>125.75253894959928</v>
      </c>
      <c r="J38" s="22">
        <f>IF(B38="totale",SUM($J$26:J37),$L$18-G38)</f>
        <v>125.75</v>
      </c>
      <c r="K38" s="23">
        <f t="shared" si="6"/>
        <v>125.75253894959928</v>
      </c>
      <c r="L38" s="23">
        <f t="shared" si="1"/>
        <v>1541.6725389495994</v>
      </c>
      <c r="M38" s="56" t="e">
        <f>IF(B38="totale",SUM($M$26:M37),IF($B38="","",((1/$G$18*FISSO!$D$18*#REF!))))</f>
        <v>#REF!</v>
      </c>
      <c r="N38" s="56" t="e">
        <f>IF(B38="totale",SUM($N$26:N37),IF($B38="","",((1/$G$18*FISSO!$E$18*#REF!))))</f>
        <v>#REF!</v>
      </c>
      <c r="O38" s="55" t="e">
        <f t="shared" si="7"/>
        <v>#REF!</v>
      </c>
      <c r="P38" s="56" t="e">
        <f>IF(B38="totale",SUM(P$26:P37),ROUND(M38,2))</f>
        <v>#REF!</v>
      </c>
      <c r="Q38" s="45"/>
    </row>
    <row r="39" spans="1:17" ht="15" x14ac:dyDescent="0.3">
      <c r="A39" s="1">
        <f t="shared" si="9"/>
        <v>0</v>
      </c>
      <c r="B39" s="24">
        <f t="shared" si="2"/>
        <v>14</v>
      </c>
      <c r="C39" s="49">
        <f t="shared" si="8"/>
        <v>43344</v>
      </c>
      <c r="D39" s="72">
        <f>IF(B39="Totale",SUM($D$26:D38),IF(B39="",0,IF(B39=$L$17,$G$17-(SUM($D$26:D38)),(($A$7*(1/((1+$L$19)^($L$17-B38))))))))</f>
        <v>1423.4674156563276</v>
      </c>
      <c r="E39" s="79">
        <f t="shared" si="0"/>
        <v>1423.47</v>
      </c>
      <c r="F39" s="22">
        <f t="shared" si="3"/>
        <v>1423.47</v>
      </c>
      <c r="G39" s="22">
        <f t="shared" si="4"/>
        <v>1423.47</v>
      </c>
      <c r="H39" s="22">
        <f t="shared" si="5"/>
        <v>19255.870000000003</v>
      </c>
      <c r="I39" s="22">
        <f>IF(B39="Totale",SUM($I$26:I38),IF(B39="","",(($L$18-D39))))</f>
        <v>118.20258434367247</v>
      </c>
      <c r="J39" s="22">
        <f>IF(B39="totale",SUM($J$26:J38),$L$18-G39)</f>
        <v>118.20000000000005</v>
      </c>
      <c r="K39" s="23">
        <f t="shared" si="6"/>
        <v>118.20258434367247</v>
      </c>
      <c r="L39" s="23">
        <f t="shared" si="1"/>
        <v>1541.6725843436725</v>
      </c>
      <c r="M39" s="56" t="e">
        <f>IF(B39="totale",SUM($M$26:M38),IF($B39="","",((1/$G$18*FISSO!$D$18*#REF!))))</f>
        <v>#REF!</v>
      </c>
      <c r="N39" s="56" t="e">
        <f>IF(B39="totale",SUM($N$26:N38),IF($B39="","",((1/$G$18*FISSO!$E$18*#REF!))))</f>
        <v>#REF!</v>
      </c>
      <c r="O39" s="55" t="e">
        <f t="shared" si="7"/>
        <v>#REF!</v>
      </c>
      <c r="P39" s="56" t="e">
        <f>IF(B39="totale",SUM(P$26:P38),ROUND(M39,2))</f>
        <v>#REF!</v>
      </c>
      <c r="Q39" s="45"/>
    </row>
    <row r="40" spans="1:17" s="41" customFormat="1" ht="16.5" x14ac:dyDescent="0.35">
      <c r="A40" s="1">
        <f t="shared" si="9"/>
        <v>0</v>
      </c>
      <c r="B40" s="26">
        <f t="shared" si="2"/>
        <v>15</v>
      </c>
      <c r="C40" s="49">
        <f t="shared" si="8"/>
        <v>43435</v>
      </c>
      <c r="D40" s="72">
        <f>IF(B40="Totale",SUM($D$26:D39),IF(B40="",0,IF(B40=$L$17,$G$17-(SUM($D$26:D39)),(($A$7*(1/((1+$L$19)^($L$17-B39))))))))</f>
        <v>1431.0576281276456</v>
      </c>
      <c r="E40" s="79">
        <f t="shared" si="0"/>
        <v>1431.06</v>
      </c>
      <c r="F40" s="22">
        <f t="shared" si="3"/>
        <v>1431.06</v>
      </c>
      <c r="G40" s="27">
        <f t="shared" si="4"/>
        <v>1431.06</v>
      </c>
      <c r="H40" s="22">
        <f t="shared" si="5"/>
        <v>20686.930000000004</v>
      </c>
      <c r="I40" s="27">
        <f>IF(B40="Totale",SUM($I$26:I39),IF(B40="","",(($L$18-D40))))</f>
        <v>110.61237187235452</v>
      </c>
      <c r="J40" s="27">
        <f>IF(B40="totale",SUM($J$26:J39),$L$18-G40)</f>
        <v>110.61000000000013</v>
      </c>
      <c r="K40" s="23">
        <f t="shared" si="6"/>
        <v>110.61237187235452</v>
      </c>
      <c r="L40" s="28">
        <f t="shared" si="1"/>
        <v>1541.6723718723545</v>
      </c>
      <c r="M40" s="56" t="e">
        <f>IF(B40="totale",SUM($M$26:M39),IF($B40="","",((1/$G$18*FISSO!$D$18*#REF!))))</f>
        <v>#REF!</v>
      </c>
      <c r="N40" s="56" t="e">
        <f>IF(B40="totale",SUM($N$26:N39),IF($B40="","",((1/$G$18*FISSO!$E$18*#REF!))))</f>
        <v>#REF!</v>
      </c>
      <c r="O40" s="54" t="e">
        <f>SUM(O26:O39)</f>
        <v>#REF!</v>
      </c>
      <c r="P40" s="56" t="e">
        <f>IF(B40="totale",SUM(P$26:P39),ROUND(M40,2))</f>
        <v>#REF!</v>
      </c>
      <c r="Q40" s="45"/>
    </row>
    <row r="41" spans="1:17" ht="15" x14ac:dyDescent="0.3">
      <c r="A41" s="1">
        <f t="shared" si="9"/>
        <v>0</v>
      </c>
      <c r="B41" s="24">
        <f t="shared" si="2"/>
        <v>16</v>
      </c>
      <c r="C41" s="49">
        <f t="shared" si="8"/>
        <v>43525</v>
      </c>
      <c r="D41" s="72">
        <f>IF(B41="Totale",SUM($D$26:D40),IF(B41="",0,IF(B41=$L$17,$G$17-(SUM($D$26:D40)),(($A$7*(1/((1+$L$19)^($L$17-B40))))))))</f>
        <v>1438.6883131273307</v>
      </c>
      <c r="E41" s="79">
        <f t="shared" si="0"/>
        <v>1438.69</v>
      </c>
      <c r="F41" s="22">
        <f t="shared" si="3"/>
        <v>1438.69</v>
      </c>
      <c r="G41" s="22">
        <f t="shared" si="4"/>
        <v>1438.69</v>
      </c>
      <c r="H41" s="22">
        <f t="shared" si="5"/>
        <v>22125.620000000003</v>
      </c>
      <c r="I41" s="22">
        <f>IF(B41="Totale",SUM($I$26:I40),IF(B41="","",(($L$18-D41))))</f>
        <v>102.98168687266934</v>
      </c>
      <c r="J41" s="22">
        <f t="shared" ref="J41:J57" si="10">IF(B41="totale",SUM(J40:J40),$L$18-G41)</f>
        <v>102.98000000000002</v>
      </c>
      <c r="K41" s="23">
        <f t="shared" si="6"/>
        <v>102.98168687266934</v>
      </c>
      <c r="L41" s="23">
        <f t="shared" si="1"/>
        <v>1541.6716868726694</v>
      </c>
      <c r="M41" s="56" t="e">
        <f>IF(B41="totale",SUM($M$26:M40),IF($B41="","",((1/$G$18*FISSO!$D$18*#REF!))))</f>
        <v>#REF!</v>
      </c>
      <c r="N41" s="56" t="e">
        <f>IF(B41="totale",SUM($N$26:N40),IF($B41="","",((1/$G$18*FISSO!$E$18*#REF!))))</f>
        <v>#REF!</v>
      </c>
      <c r="P41" s="56" t="e">
        <f>IF(B41="totale",SUM(P$26:P40),ROUND(M41,2))</f>
        <v>#REF!</v>
      </c>
      <c r="Q41" s="45"/>
    </row>
    <row r="42" spans="1:17" ht="15" x14ac:dyDescent="0.3">
      <c r="A42" s="1">
        <f t="shared" si="9"/>
        <v>0</v>
      </c>
      <c r="B42" s="24">
        <f t="shared" si="2"/>
        <v>17</v>
      </c>
      <c r="C42" s="49">
        <f t="shared" si="8"/>
        <v>43617</v>
      </c>
      <c r="D42" s="72">
        <f>IF(B42="Totale",SUM($D$26:D41),IF(B42="",0,IF(B42=$L$17,$G$17-(SUM($D$26:D41)),(($A$7*(1/((1+$L$19)^($L$17-B41))))))))</f>
        <v>1446.3596864629847</v>
      </c>
      <c r="E42" s="79">
        <f t="shared" si="0"/>
        <v>1446.36</v>
      </c>
      <c r="F42" s="22">
        <f t="shared" si="3"/>
        <v>1446.36</v>
      </c>
      <c r="G42" s="22">
        <f t="shared" si="4"/>
        <v>1446.36</v>
      </c>
      <c r="H42" s="22">
        <f t="shared" si="5"/>
        <v>23571.980000000003</v>
      </c>
      <c r="I42" s="22">
        <f>IF(B42="Totale",SUM($I$26:I41),IF(B42="","",(($L$18-D42))))</f>
        <v>95.310313537015418</v>
      </c>
      <c r="J42" s="22">
        <f t="shared" si="10"/>
        <v>95.310000000000173</v>
      </c>
      <c r="K42" s="23">
        <f t="shared" si="6"/>
        <v>95.310313537015418</v>
      </c>
      <c r="L42" s="23">
        <f t="shared" si="1"/>
        <v>1541.6703135370153</v>
      </c>
      <c r="M42" s="56" t="e">
        <f>IF(B42="totale",SUM($M$26:M41),IF($B42="","",((1/$G$18*FISSO!$D$18*#REF!))))</f>
        <v>#REF!</v>
      </c>
      <c r="N42" s="56" t="e">
        <f>IF(B42="totale",SUM($N$26:N41),IF($B42="","",((1/$G$18*FISSO!$E$18*#REF!))))</f>
        <v>#REF!</v>
      </c>
      <c r="P42" s="56" t="e">
        <f>IF(B42="totale",SUM(P$26:P41),ROUND(M42,2))</f>
        <v>#REF!</v>
      </c>
      <c r="Q42" s="45"/>
    </row>
    <row r="43" spans="1:17" ht="15" x14ac:dyDescent="0.3">
      <c r="A43" s="1">
        <f t="shared" si="9"/>
        <v>0</v>
      </c>
      <c r="B43" s="24">
        <f t="shared" si="2"/>
        <v>18</v>
      </c>
      <c r="C43" s="49">
        <f t="shared" si="8"/>
        <v>43709</v>
      </c>
      <c r="D43" s="72">
        <f>IF(B43="Totale",SUM($D$26:D42),IF(B43="",0,IF(B43=$L$17,$G$17-(SUM($D$26:D42)),(($A$7*(1/((1+$L$19)^($L$17-B42))))))))</f>
        <v>1454.0719650929393</v>
      </c>
      <c r="E43" s="79">
        <f t="shared" si="0"/>
        <v>1454.07</v>
      </c>
      <c r="F43" s="22">
        <f t="shared" si="3"/>
        <v>1454.07</v>
      </c>
      <c r="G43" s="22">
        <f t="shared" si="4"/>
        <v>1454.07</v>
      </c>
      <c r="H43" s="22">
        <f t="shared" si="5"/>
        <v>25026.050000000003</v>
      </c>
      <c r="I43" s="22">
        <f>IF(B43="Totale",SUM($I$26:I42),IF(B43="","",(($L$18-D43))))</f>
        <v>87.598034907060764</v>
      </c>
      <c r="J43" s="22">
        <f t="shared" si="10"/>
        <v>87.600000000000136</v>
      </c>
      <c r="K43" s="23">
        <f t="shared" si="6"/>
        <v>87.598034907060764</v>
      </c>
      <c r="L43" s="23">
        <f t="shared" si="1"/>
        <v>1541.6680349070607</v>
      </c>
      <c r="M43" s="56" t="e">
        <f>IF(B43="totale",SUM($M$26:M42),IF($B43="","",((1/$G$18*FISSO!$D$18*#REF!))))</f>
        <v>#REF!</v>
      </c>
      <c r="N43" s="56" t="e">
        <f>IF(B43="totale",SUM($N$26:N42),IF($B43="","",((1/$G$18*FISSO!$E$18*#REF!))))</f>
        <v>#REF!</v>
      </c>
      <c r="P43" s="56" t="e">
        <f>IF(B43="totale",SUM(P$26:P42),ROUND(M43,2))</f>
        <v>#REF!</v>
      </c>
      <c r="Q43" s="45"/>
    </row>
    <row r="44" spans="1:17" ht="14.25" customHeight="1" x14ac:dyDescent="0.3">
      <c r="A44" s="1">
        <f t="shared" si="9"/>
        <v>0</v>
      </c>
      <c r="B44" s="24">
        <f t="shared" si="2"/>
        <v>19</v>
      </c>
      <c r="C44" s="49">
        <f t="shared" si="8"/>
        <v>43800</v>
      </c>
      <c r="D44" s="72">
        <f>IF(B44="Totale",SUM($D$26:D43),IF(B44="",0,IF(B44=$L$17,$G$17-(SUM($D$26:D43)),(($A$7*(1/((1+$L$19)^($L$17-B43))))))))</f>
        <v>1461.8253671323903</v>
      </c>
      <c r="E44" s="79">
        <f t="shared" si="0"/>
        <v>1461.83</v>
      </c>
      <c r="F44" s="22">
        <f t="shared" si="3"/>
        <v>1461.83</v>
      </c>
      <c r="G44" s="22">
        <f t="shared" si="4"/>
        <v>1461.83</v>
      </c>
      <c r="H44" s="22">
        <f t="shared" si="5"/>
        <v>26487.880000000005</v>
      </c>
      <c r="I44" s="22">
        <f>IF(B44="Totale",SUM($I$26:I43),IF(B44="","",(($L$18-D44))))</f>
        <v>79.844632867609789</v>
      </c>
      <c r="J44" s="22">
        <f t="shared" si="10"/>
        <v>79.840000000000146</v>
      </c>
      <c r="K44" s="23">
        <f t="shared" si="6"/>
        <v>79.844632867609789</v>
      </c>
      <c r="L44" s="23">
        <f t="shared" si="1"/>
        <v>1541.6746328676097</v>
      </c>
      <c r="M44" s="56" t="e">
        <f>IF(B44="totale",SUM($M$26:M43),IF($B44="","",((1/$G$18*FISSO!$D$18*#REF!))))</f>
        <v>#REF!</v>
      </c>
      <c r="N44" s="56" t="e">
        <f>IF(B44="totale",SUM($N$26:N43),IF($B44="","",((1/$G$18*FISSO!$E$18*#REF!))))</f>
        <v>#REF!</v>
      </c>
      <c r="P44" s="56" t="e">
        <f>IF(B44="totale",SUM(P$26:P43),ROUND(M44,2))</f>
        <v>#REF!</v>
      </c>
      <c r="Q44" s="45"/>
    </row>
    <row r="45" spans="1:17" ht="14.25" customHeight="1" x14ac:dyDescent="0.3">
      <c r="A45" s="1">
        <f t="shared" si="9"/>
        <v>0</v>
      </c>
      <c r="B45" s="24">
        <f t="shared" si="2"/>
        <v>20</v>
      </c>
      <c r="C45" s="49">
        <f t="shared" si="8"/>
        <v>43891</v>
      </c>
      <c r="D45" s="72">
        <f>IF(B45="Totale",SUM($D$26:D44),IF(B45="",0,IF(B45=$L$17,$G$17-(SUM($D$26:D44)),(($A$7*(1/((1+$L$19)^($L$17-B44))))))))</f>
        <v>1469.6201118595686</v>
      </c>
      <c r="E45" s="79">
        <f t="shared" si="0"/>
        <v>1469.62</v>
      </c>
      <c r="F45" s="22">
        <f t="shared" si="3"/>
        <v>1469.62</v>
      </c>
      <c r="G45" s="22">
        <f t="shared" si="4"/>
        <v>1469.62</v>
      </c>
      <c r="H45" s="22">
        <f t="shared" si="5"/>
        <v>27957.500000000004</v>
      </c>
      <c r="I45" s="22">
        <f>IF(B45="Totale",SUM($I$26:I44),IF(B45="","",(($L$18-D45))))</f>
        <v>72.049888140431449</v>
      </c>
      <c r="J45" s="22">
        <f t="shared" si="10"/>
        <v>72.050000000000182</v>
      </c>
      <c r="K45" s="23">
        <f t="shared" si="6"/>
        <v>72.049888140431449</v>
      </c>
      <c r="L45" s="23">
        <f t="shared" si="1"/>
        <v>1541.6698881404313</v>
      </c>
      <c r="M45" s="56" t="e">
        <f>IF(B45="totale",SUM($M$26:M44),IF($B45="","",((1/$G$18*FISSO!$D$18*#REF!))))</f>
        <v>#REF!</v>
      </c>
      <c r="N45" s="56" t="e">
        <f>IF(B45="totale",SUM($N$26:N44),IF($B45="","",((1/$G$18*FISSO!$E$18*#REF!))))</f>
        <v>#REF!</v>
      </c>
      <c r="P45" s="56" t="e">
        <f>IF(B45="totale",SUM(P$26:P44),ROUND(M45,2))</f>
        <v>#REF!</v>
      </c>
      <c r="Q45" s="45"/>
    </row>
    <row r="46" spans="1:17" ht="14.25" customHeight="1" x14ac:dyDescent="0.3">
      <c r="A46" s="1">
        <f t="shared" si="9"/>
        <v>0</v>
      </c>
      <c r="B46" s="24">
        <f t="shared" si="2"/>
        <v>21</v>
      </c>
      <c r="C46" s="49">
        <f t="shared" si="8"/>
        <v>43983</v>
      </c>
      <c r="D46" s="72">
        <f>IF(B46="Totale",SUM($D$26:D45),IF(B46="",0,IF(B46=$L$17,$G$17-(SUM($D$26:D45)),(($A$7*(1/((1+$L$19)^($L$17-B45))))))))</f>
        <v>1477.4564197219393</v>
      </c>
      <c r="E46" s="79">
        <f t="shared" si="0"/>
        <v>1477.46</v>
      </c>
      <c r="F46" s="22">
        <f t="shared" si="3"/>
        <v>1477.46</v>
      </c>
      <c r="G46" s="22">
        <f t="shared" si="4"/>
        <v>1477.46</v>
      </c>
      <c r="H46" s="22">
        <f t="shared" si="5"/>
        <v>29434.960000000003</v>
      </c>
      <c r="I46" s="22">
        <f>IF(B46="Totale",SUM($I$26:I45),IF(B46="","",(($L$18-D46))))</f>
        <v>64.213580278060817</v>
      </c>
      <c r="J46" s="22">
        <f t="shared" si="10"/>
        <v>64.210000000000036</v>
      </c>
      <c r="K46" s="23">
        <f t="shared" si="6"/>
        <v>64.213580278060817</v>
      </c>
      <c r="L46" s="23">
        <f t="shared" si="1"/>
        <v>1541.6735802780609</v>
      </c>
      <c r="M46" s="56" t="e">
        <f>IF(B46="totale",SUM($M$26:M45),IF($B46="","",((1/$G$18*FISSO!$D$18*#REF!))))</f>
        <v>#REF!</v>
      </c>
      <c r="N46" s="56" t="e">
        <f>IF(B46="totale",SUM($N$26:N45),IF($B46="","",((1/$G$18*FISSO!$E$18*#REF!))))</f>
        <v>#REF!</v>
      </c>
      <c r="P46" s="56" t="e">
        <f>IF(B46="totale",SUM(P$26:P45),ROUND(M46,2))</f>
        <v>#REF!</v>
      </c>
      <c r="Q46" s="45"/>
    </row>
    <row r="47" spans="1:17" ht="14.25" customHeight="1" x14ac:dyDescent="0.3">
      <c r="A47" s="1">
        <f t="shared" si="9"/>
        <v>0</v>
      </c>
      <c r="B47" s="24">
        <f t="shared" si="2"/>
        <v>22</v>
      </c>
      <c r="C47" s="49">
        <f t="shared" si="8"/>
        <v>44075</v>
      </c>
      <c r="D47" s="72">
        <f>IF(B47="Totale",SUM($D$26:D46),IF(B47="",0,IF(B47=$L$17,$G$17-(SUM($D$26:D46)),(($A$7*(1/((1+$L$19)^($L$17-B46))))))))</f>
        <v>1485.3345123424376</v>
      </c>
      <c r="E47" s="79">
        <f t="shared" si="0"/>
        <v>1485.33</v>
      </c>
      <c r="F47" s="22">
        <f t="shared" si="3"/>
        <v>1485.33</v>
      </c>
      <c r="G47" s="22">
        <f t="shared" si="4"/>
        <v>1485.33</v>
      </c>
      <c r="H47" s="22">
        <f t="shared" si="5"/>
        <v>30920.29</v>
      </c>
      <c r="I47" s="22">
        <f>IF(B47="Totale",SUM($I$26:I46),IF(B47="","",(($L$18-D47))))</f>
        <v>56.335487657562453</v>
      </c>
      <c r="J47" s="22">
        <f t="shared" si="10"/>
        <v>56.340000000000146</v>
      </c>
      <c r="K47" s="23">
        <f t="shared" si="6"/>
        <v>56.335487657562453</v>
      </c>
      <c r="L47" s="23">
        <f t="shared" si="1"/>
        <v>1541.6654876575624</v>
      </c>
      <c r="M47" s="56" t="e">
        <f>IF(B47="totale",SUM($M$26:M46),IF($B47="","",((1/$G$18*FISSO!$D$18*#REF!))))</f>
        <v>#REF!</v>
      </c>
      <c r="N47" s="56" t="e">
        <f>IF(B47="totale",SUM($N$26:N46),IF($B47="","",((1/$G$18*FISSO!$E$18*#REF!))))</f>
        <v>#REF!</v>
      </c>
      <c r="P47" s="56" t="e">
        <f>IF(B47="totale",SUM(P$26:P46),ROUND(M47,2))</f>
        <v>#REF!</v>
      </c>
      <c r="Q47" s="45"/>
    </row>
    <row r="48" spans="1:17" ht="14.25" customHeight="1" x14ac:dyDescent="0.3">
      <c r="A48" s="1">
        <f t="shared" si="9"/>
        <v>0</v>
      </c>
      <c r="B48" s="24">
        <f t="shared" si="2"/>
        <v>23</v>
      </c>
      <c r="C48" s="49">
        <f t="shared" si="8"/>
        <v>44166</v>
      </c>
      <c r="D48" s="72">
        <f>IF(B48="Totale",SUM($D$26:D47),IF(B48="",0,IF(B48=$L$17,$G$17-(SUM($D$26:D47)),(($A$7*(1/((1+$L$19)^($L$17-B47))))))))</f>
        <v>1493.2546125257372</v>
      </c>
      <c r="E48" s="79">
        <f t="shared" si="0"/>
        <v>1493.25</v>
      </c>
      <c r="F48" s="22">
        <f t="shared" si="3"/>
        <v>1493.25</v>
      </c>
      <c r="G48" s="22">
        <f t="shared" si="4"/>
        <v>1493.25</v>
      </c>
      <c r="H48" s="22">
        <f t="shared" si="5"/>
        <v>32413.54</v>
      </c>
      <c r="I48" s="22">
        <f>IF(B48="Totale",SUM($I$26:I47),IF(B48="","",(($L$18-D48))))</f>
        <v>48.415387474262843</v>
      </c>
      <c r="J48" s="22">
        <f t="shared" si="10"/>
        <v>48.420000000000073</v>
      </c>
      <c r="K48" s="23">
        <f t="shared" si="6"/>
        <v>48.415387474262843</v>
      </c>
      <c r="L48" s="23">
        <f t="shared" si="1"/>
        <v>1541.6653874742628</v>
      </c>
      <c r="M48" s="56" t="e">
        <f>IF(B48="totale",SUM($M$26:M47),IF($B48="","",((1/$G$18*FISSO!$D$18*#REF!))))</f>
        <v>#REF!</v>
      </c>
      <c r="N48" s="56" t="e">
        <f>IF(B48="totale",SUM($N$26:N47),IF($B48="","",((1/$G$18*FISSO!$E$18*#REF!))))</f>
        <v>#REF!</v>
      </c>
      <c r="P48" s="56" t="e">
        <f>IF(B48="totale",SUM(P$26:P47),ROUND(M48,2))</f>
        <v>#REF!</v>
      </c>
      <c r="Q48" s="45"/>
    </row>
    <row r="49" spans="1:17" ht="14.25" customHeight="1" x14ac:dyDescent="0.3">
      <c r="A49" s="1">
        <f t="shared" si="9"/>
        <v>0</v>
      </c>
      <c r="B49" s="24">
        <f t="shared" si="2"/>
        <v>24</v>
      </c>
      <c r="C49" s="49">
        <f t="shared" si="8"/>
        <v>44256</v>
      </c>
      <c r="D49" s="72">
        <f>IF(B49="Totale",SUM($D$26:D48),IF(B49="",0,IF(B49=$L$17,$G$17-(SUM($D$26:D48)),(($A$7*(1/((1+$L$19)^($L$17-B48))))))))</f>
        <v>1501.2169442645497</v>
      </c>
      <c r="E49" s="79">
        <f t="shared" si="0"/>
        <v>1501.22</v>
      </c>
      <c r="F49" s="22">
        <f t="shared" si="3"/>
        <v>1501.22</v>
      </c>
      <c r="G49" s="22">
        <f t="shared" si="4"/>
        <v>1501.22</v>
      </c>
      <c r="H49" s="22">
        <f t="shared" si="5"/>
        <v>33914.76</v>
      </c>
      <c r="I49" s="22">
        <f>IF(B49="Totale",SUM($I$26:I48),IF(B49="","",(($L$18-D49))))</f>
        <v>40.453055735450334</v>
      </c>
      <c r="J49" s="22">
        <f t="shared" si="10"/>
        <v>40.450000000000045</v>
      </c>
      <c r="K49" s="23">
        <f t="shared" si="6"/>
        <v>40.453055735450334</v>
      </c>
      <c r="L49" s="23">
        <f t="shared" si="1"/>
        <v>1541.6730557354504</v>
      </c>
      <c r="M49" s="56" t="e">
        <f>IF(B49="totale",SUM($M$26:M48),IF($B49="","",((1/$G$18*FISSO!$D$18*#REF!))))</f>
        <v>#REF!</v>
      </c>
      <c r="N49" s="56" t="e">
        <f>IF(B49="totale",SUM($N$26:N48),IF($B49="","",((1/$G$18*FISSO!$E$18*#REF!))))</f>
        <v>#REF!</v>
      </c>
      <c r="P49" s="56" t="e">
        <f>IF(B49="totale",SUM(P$26:P48),ROUND(M49,2))</f>
        <v>#REF!</v>
      </c>
      <c r="Q49" s="45"/>
    </row>
    <row r="50" spans="1:17" ht="14.25" customHeight="1" x14ac:dyDescent="0.35">
      <c r="A50" s="1">
        <f t="shared" si="9"/>
        <v>0</v>
      </c>
      <c r="B50" s="26">
        <f t="shared" si="2"/>
        <v>25</v>
      </c>
      <c r="C50" s="49">
        <f t="shared" si="8"/>
        <v>44348</v>
      </c>
      <c r="D50" s="72">
        <f>IF(B50="Totale",SUM($D$26:D49),IF(B50="",0,IF(B50=$L$17,$G$17-(SUM($D$26:D49)),(($A$7*(1/((1+$L$19)^($L$17-B49))))))))</f>
        <v>1509.2217327459614</v>
      </c>
      <c r="E50" s="79">
        <f t="shared" si="0"/>
        <v>1509.22</v>
      </c>
      <c r="F50" s="22">
        <f t="shared" si="3"/>
        <v>1509.22</v>
      </c>
      <c r="G50" s="22">
        <f t="shared" si="4"/>
        <v>1509.22</v>
      </c>
      <c r="H50" s="22">
        <f t="shared" si="5"/>
        <v>35423.980000000003</v>
      </c>
      <c r="I50" s="27">
        <f>IF(B50="Totale",SUM($I$26:I49),IF(B50="","",(($L$18-D50))))</f>
        <v>32.448267254038683</v>
      </c>
      <c r="J50" s="22">
        <f t="shared" si="10"/>
        <v>32.450000000000045</v>
      </c>
      <c r="K50" s="23">
        <f t="shared" si="6"/>
        <v>32.448267254038683</v>
      </c>
      <c r="L50" s="23">
        <f t="shared" si="1"/>
        <v>1541.6682672540387</v>
      </c>
      <c r="M50" s="56" t="e">
        <f>IF(B50="totale",SUM($M$26:M49),IF($B50="","",((1/$G$18*FISSO!$D$18*#REF!))))</f>
        <v>#REF!</v>
      </c>
      <c r="N50" s="56" t="e">
        <f>IF(B50="totale",SUM($N$26:N49),IF($B50="","",((1/$G$18*FISSO!$E$18*#REF!))))</f>
        <v>#REF!</v>
      </c>
      <c r="P50" s="56" t="e">
        <f>IF(B50="totale",SUM(P$26:P49),ROUND(M50,2))</f>
        <v>#REF!</v>
      </c>
      <c r="Q50" s="45"/>
    </row>
    <row r="51" spans="1:17" ht="14.25" customHeight="1" x14ac:dyDescent="0.3">
      <c r="A51" s="1">
        <f t="shared" si="9"/>
        <v>0</v>
      </c>
      <c r="B51" s="24">
        <f t="shared" si="2"/>
        <v>26</v>
      </c>
      <c r="C51" s="49">
        <f t="shared" si="8"/>
        <v>44440</v>
      </c>
      <c r="D51" s="72">
        <f>IF(B51="Totale",SUM($D$26:D50),IF(B51="",0,IF(B51=$L$17,$G$17-(SUM($D$26:D50)),(($A$7*(1/((1+$L$19)^($L$17-B50))))))))</f>
        <v>1517.2692043578004</v>
      </c>
      <c r="E51" s="79">
        <f t="shared" si="0"/>
        <v>1517.27</v>
      </c>
      <c r="F51" s="22">
        <f t="shared" si="3"/>
        <v>1517.27</v>
      </c>
      <c r="G51" s="22">
        <f t="shared" si="4"/>
        <v>1517.27</v>
      </c>
      <c r="H51" s="22">
        <f t="shared" si="5"/>
        <v>36941.25</v>
      </c>
      <c r="I51" s="22">
        <f>IF(B51="Totale",SUM($I$26:I50),IF(B51="","",(($L$18-D51))))</f>
        <v>24.400795642199682</v>
      </c>
      <c r="J51" s="22">
        <f t="shared" si="10"/>
        <v>24.400000000000091</v>
      </c>
      <c r="K51" s="23">
        <f t="shared" si="6"/>
        <v>24.400795642199682</v>
      </c>
      <c r="L51" s="23">
        <f t="shared" si="1"/>
        <v>1541.6707956421997</v>
      </c>
      <c r="M51" s="56" t="e">
        <f>IF(B51="totale",SUM($M$26:M50),IF($B51="","",((1/$G$18*FISSO!$D$18*#REF!))))</f>
        <v>#REF!</v>
      </c>
      <c r="N51" s="56" t="e">
        <f>IF(B51="totale",SUM($N$26:N50),IF($B51="","",((1/$G$18*FISSO!$E$18*#REF!))))</f>
        <v>#REF!</v>
      </c>
      <c r="P51" s="56" t="e">
        <f>IF(B51="totale",SUM(P$26:P50),ROUND(M51,2))</f>
        <v>#REF!</v>
      </c>
      <c r="Q51" s="45"/>
    </row>
    <row r="52" spans="1:17" ht="14.25" customHeight="1" x14ac:dyDescent="0.3">
      <c r="A52" s="1">
        <f t="shared" si="9"/>
        <v>0</v>
      </c>
      <c r="B52" s="24">
        <f t="shared" si="2"/>
        <v>27</v>
      </c>
      <c r="C52" s="49">
        <f t="shared" si="8"/>
        <v>44531</v>
      </c>
      <c r="D52" s="72">
        <f>IF(B52="Totale",SUM($D$26:D51),IF(B52="",0,IF(B52=$L$17,$G$17-(SUM($D$26:D51)),(($A$7*(1/((1+$L$19)^($L$17-B51))))))))</f>
        <v>1525.3595866950411</v>
      </c>
      <c r="E52" s="79">
        <f t="shared" si="0"/>
        <v>1525.36</v>
      </c>
      <c r="F52" s="22">
        <f t="shared" si="3"/>
        <v>1525.36</v>
      </c>
      <c r="G52" s="22">
        <f t="shared" si="4"/>
        <v>1525.36</v>
      </c>
      <c r="H52" s="22">
        <f t="shared" si="5"/>
        <v>38466.61</v>
      </c>
      <c r="I52" s="22">
        <f>IF(B52="Totale",SUM($I$26:I51),IF(B52="","",(($L$18-D52))))</f>
        <v>16.310413304958956</v>
      </c>
      <c r="J52" s="22">
        <f t="shared" si="10"/>
        <v>16.310000000000173</v>
      </c>
      <c r="K52" s="23">
        <f t="shared" si="6"/>
        <v>16.310413304958956</v>
      </c>
      <c r="L52" s="23">
        <f t="shared" si="1"/>
        <v>1541.6704133049589</v>
      </c>
      <c r="M52" s="56" t="e">
        <f>IF(B52="totale",SUM($M$26:M51),IF($B52="","",((1/$G$18*FISSO!$D$18*#REF!))))</f>
        <v>#REF!</v>
      </c>
      <c r="N52" s="56" t="e">
        <f>IF(B52="totale",SUM($N$26:N51),IF($B52="","",((1/$G$18*FISSO!$E$18*#REF!))))</f>
        <v>#REF!</v>
      </c>
      <c r="P52" s="56" t="e">
        <f>IF(B52="totale",SUM(P$26:P51),ROUND(M52,2))</f>
        <v>#REF!</v>
      </c>
      <c r="Q52" s="45"/>
    </row>
    <row r="53" spans="1:17" ht="14.25" customHeight="1" x14ac:dyDescent="0.3">
      <c r="A53" s="1">
        <f t="shared" si="9"/>
        <v>0</v>
      </c>
      <c r="B53" s="24">
        <f t="shared" si="2"/>
        <v>28</v>
      </c>
      <c r="C53" s="49">
        <f t="shared" si="8"/>
        <v>44621</v>
      </c>
      <c r="D53" s="72">
        <f>IF(B53="Totale",SUM($D$26:D52),IF(B53="",0,IF(B53=$L$17,$G$17-(SUM($D$26:D52)),(($A$7*(1/((1+$L$19)^($L$17-B52))))))))</f>
        <v>1533.4001922415919</v>
      </c>
      <c r="E53" s="79">
        <f t="shared" si="0"/>
        <v>1533.3899999999994</v>
      </c>
      <c r="F53" s="22">
        <f t="shared" si="3"/>
        <v>1533.4</v>
      </c>
      <c r="G53" s="22">
        <f>IF(B53="","",E53-A54)</f>
        <v>1533.3899999999994</v>
      </c>
      <c r="H53" s="22">
        <f t="shared" si="5"/>
        <v>40000.01</v>
      </c>
      <c r="I53" s="22">
        <f>IF(B53="Totale",SUM($I$26:I52),IF(B53="","",(($L$18-D53))))</f>
        <v>8.2698077584082057</v>
      </c>
      <c r="J53" s="22">
        <f t="shared" si="10"/>
        <v>8.2800000000006548</v>
      </c>
      <c r="K53" s="23">
        <f t="shared" si="6"/>
        <v>8.2698077584082057</v>
      </c>
      <c r="L53" s="23">
        <f t="shared" si="1"/>
        <v>1541.6598077584076</v>
      </c>
      <c r="M53" s="56" t="e">
        <f>IF(B53="totale",SUM($M$26:M52),IF($B53="","",((1/$G$18*FISSO!$D$18*#REF!))))</f>
        <v>#REF!</v>
      </c>
      <c r="N53" s="56" t="e">
        <f>IF(B53="totale",SUM($N$26:N52),IF($B53="","",((1/$G$18*FISSO!$E$18*#REF!))))</f>
        <v>#REF!</v>
      </c>
      <c r="P53" s="56" t="e">
        <f>IF(B53="totale",SUM(P$26:P52),ROUND(M53,2))</f>
        <v>#REF!</v>
      </c>
      <c r="Q53" s="45"/>
    </row>
    <row r="54" spans="1:17" ht="14.25" customHeight="1" x14ac:dyDescent="0.3">
      <c r="A54" s="1">
        <f>IF(B54="Totale",E54-G17,0)</f>
        <v>0</v>
      </c>
      <c r="B54" s="24" t="str">
        <f t="shared" si="2"/>
        <v>Totale</v>
      </c>
      <c r="C54" s="25" t="str">
        <f t="shared" ref="C54:C103" si="11">IF($L$17=0,"",IF($L$17&lt;&gt;B53,IF(B53="Totale","",IF(B53="","",DATE(YEAR(C53),MONTH(C53)+1,DAY(C53)))),""))</f>
        <v/>
      </c>
      <c r="D54" s="72">
        <f>IF(B54="Totale",SUM($D$26:D53),IF(B54="",0,IF(B54=$L$17,$G$17-(SUM($D$26:D53)),(($A$7*(1/((1+$L$19)^($L$17-B53))))))))</f>
        <v>40000</v>
      </c>
      <c r="E54" s="79">
        <f t="shared" si="0"/>
        <v>40000</v>
      </c>
      <c r="F54" s="22">
        <f t="shared" si="3"/>
        <v>40000</v>
      </c>
      <c r="G54" s="22">
        <f>IF(B54="","",SUM(G26:G53))</f>
        <v>40000</v>
      </c>
      <c r="H54" s="22">
        <f t="shared" si="5"/>
        <v>80000.010000000009</v>
      </c>
      <c r="I54" s="22">
        <f>IF(B54="Totale",SUM($I$26:I53),IF(B54="","",(($L$18-D54))))</f>
        <v>3166.7599999999939</v>
      </c>
      <c r="J54" s="22">
        <f t="shared" si="10"/>
        <v>8.2800000000006548</v>
      </c>
      <c r="K54" s="23">
        <f t="shared" si="6"/>
        <v>3166.7599999999939</v>
      </c>
      <c r="L54" s="23">
        <f t="shared" si="1"/>
        <v>43166.759999999995</v>
      </c>
      <c r="M54" s="56" t="e">
        <f>IF(B54="totale",SUM($M$26:M53),IF($B54="","",((1/$G$18*FISSO!$D$18*#REF!))))</f>
        <v>#REF!</v>
      </c>
      <c r="N54" s="56" t="e">
        <f>IF(B54="totale",SUM($N$26:N53),IF($B54="","",((1/$G$18*FISSO!$E$18*#REF!))))</f>
        <v>#REF!</v>
      </c>
      <c r="P54" s="56" t="e">
        <f>IF(B54="totale",SUM(P$26:P53),ROUND(M54,2))</f>
        <v>#REF!</v>
      </c>
      <c r="Q54" s="45"/>
    </row>
    <row r="55" spans="1:17" ht="14.25" customHeight="1" x14ac:dyDescent="0.3">
      <c r="A55" s="1">
        <f t="shared" ref="A55:A118" si="12">IF(B55="Totale",E55-G18,0)</f>
        <v>0</v>
      </c>
      <c r="B55" s="24" t="str">
        <f t="shared" si="2"/>
        <v/>
      </c>
      <c r="C55" s="25" t="str">
        <f t="shared" si="11"/>
        <v/>
      </c>
      <c r="D55" s="72">
        <f>IF(B55="Totale",SUM($D$26:D54),IF(B55="",0,IF(B55=$L$17,$G$17-(SUM($D$26:D54)),(($A$7*(1/((1+$L$19)^($L$17-B54))))))))</f>
        <v>0</v>
      </c>
      <c r="E55" s="79">
        <f t="shared" si="0"/>
        <v>0</v>
      </c>
      <c r="F55" s="22">
        <f t="shared" si="3"/>
        <v>0</v>
      </c>
      <c r="G55" s="22" t="str">
        <f t="shared" si="4"/>
        <v/>
      </c>
      <c r="H55" s="22"/>
      <c r="I55" s="22" t="str">
        <f>IF(B55="Totale",SUM($I$26:I54),IF(B55="","",(($L$18-D55))))</f>
        <v/>
      </c>
      <c r="J55" s="22" t="e">
        <f t="shared" si="10"/>
        <v>#VALUE!</v>
      </c>
      <c r="K55" s="23" t="str">
        <f t="shared" ref="K55:K73" si="13">IF(B55="Totale",SUM(D55:I55),IF(B55="","",SUM(D55:I55)))</f>
        <v/>
      </c>
      <c r="L55" s="23" t="str">
        <f t="shared" si="1"/>
        <v/>
      </c>
      <c r="M55" s="56" t="str">
        <f>IF(B55="totale",SUM($M$26:M54),IF($B55="","",((1/$G$18*FISSO!$D$18*#REF!))))</f>
        <v/>
      </c>
      <c r="N55" s="56" t="str">
        <f>IF(B55="totale",SUM($N$26:N54),IF($B55="","",((1/$G$18*FISSO!$E$18*#REF!))))</f>
        <v/>
      </c>
      <c r="P55" s="56" t="e">
        <f>IF(B55="totale",SUM(P$26:P54),ROUND(M55,2))</f>
        <v>#VALUE!</v>
      </c>
      <c r="Q55" s="45"/>
    </row>
    <row r="56" spans="1:17" ht="14.25" customHeight="1" x14ac:dyDescent="0.3">
      <c r="A56" s="1">
        <f t="shared" si="12"/>
        <v>0</v>
      </c>
      <c r="B56" s="24" t="str">
        <f t="shared" si="2"/>
        <v/>
      </c>
      <c r="C56" s="25" t="str">
        <f t="shared" si="11"/>
        <v/>
      </c>
      <c r="D56" s="72">
        <f>IF(B56="Totale",SUM($D$26:D55),IF(B56="",0,IF(B56=$L$17,$G$17-(SUM($D$26:D55)),(($A$7*(1/((1+$L$19)^($L$17-B55))))))))</f>
        <v>0</v>
      </c>
      <c r="E56" s="79">
        <f t="shared" si="0"/>
        <v>0</v>
      </c>
      <c r="F56" s="22">
        <f t="shared" si="3"/>
        <v>0</v>
      </c>
      <c r="G56" s="22" t="str">
        <f t="shared" si="4"/>
        <v/>
      </c>
      <c r="H56" s="22"/>
      <c r="I56" s="22" t="str">
        <f>IF(B56="Totale",SUM($I$26:I55),IF(B56="","",(($L$18-D56))))</f>
        <v/>
      </c>
      <c r="J56" s="22" t="e">
        <f t="shared" si="10"/>
        <v>#VALUE!</v>
      </c>
      <c r="K56" s="23" t="str">
        <f t="shared" si="13"/>
        <v/>
      </c>
      <c r="L56" s="23" t="str">
        <f t="shared" si="1"/>
        <v/>
      </c>
      <c r="M56" s="56" t="str">
        <f>IF(B56="totale",SUM($M$26:M55),IF($B56="","",((1/$G$18*FISSO!$D$18*#REF!))))</f>
        <v/>
      </c>
      <c r="N56" s="56" t="str">
        <f>IF(B56="totale",SUM($N$26:N55),IF($B56="","",((1/$G$18*FISSO!$E$18*#REF!))))</f>
        <v/>
      </c>
      <c r="P56" s="56" t="e">
        <f>IF(B56="totale",SUM(P$26:P55),ROUND(M56,2))</f>
        <v>#VALUE!</v>
      </c>
      <c r="Q56" s="45"/>
    </row>
    <row r="57" spans="1:17" ht="14.25" customHeight="1" x14ac:dyDescent="0.3">
      <c r="A57" s="1">
        <f t="shared" si="12"/>
        <v>0</v>
      </c>
      <c r="B57" s="24" t="str">
        <f t="shared" si="2"/>
        <v/>
      </c>
      <c r="C57" s="25" t="str">
        <f t="shared" si="11"/>
        <v/>
      </c>
      <c r="D57" s="72">
        <f>IF(B57="Totale",SUM($D$26:D56),IF(B57="",0,IF(B57=$L$17,$G$17-(SUM($D$26:D56)),(($A$7*(1/((1+$L$19)^($L$17-B56))))))))</f>
        <v>0</v>
      </c>
      <c r="E57" s="79">
        <f t="shared" si="0"/>
        <v>0</v>
      </c>
      <c r="F57" s="22">
        <f t="shared" si="3"/>
        <v>0</v>
      </c>
      <c r="G57" s="22" t="str">
        <f t="shared" si="4"/>
        <v/>
      </c>
      <c r="H57" s="22"/>
      <c r="I57" s="22" t="str">
        <f>IF(B57="Totale",SUM($I$26:I56),IF(B57="","",(($L$18-D57))))</f>
        <v/>
      </c>
      <c r="J57" s="22" t="e">
        <f t="shared" si="10"/>
        <v>#VALUE!</v>
      </c>
      <c r="K57" s="23" t="str">
        <f t="shared" si="13"/>
        <v/>
      </c>
      <c r="L57" s="23" t="str">
        <f t="shared" si="1"/>
        <v/>
      </c>
      <c r="M57" s="56" t="str">
        <f>IF(B57="totale",SUM($M$26:M56),IF($B57="","",((1/$G$18*FISSO!$D$18*#REF!))))</f>
        <v/>
      </c>
      <c r="N57" s="56" t="str">
        <f>IF(B57="totale",SUM($N$26:N56),IF($B57="","",((1/$G$18*FISSO!$E$18*#REF!))))</f>
        <v/>
      </c>
      <c r="P57" s="56" t="e">
        <f>IF(B57="totale",SUM(P$26:P56),ROUND(M57,2))</f>
        <v>#VALUE!</v>
      </c>
      <c r="Q57" s="45"/>
    </row>
    <row r="58" spans="1:17" ht="14.25" customHeight="1" x14ac:dyDescent="0.3">
      <c r="A58" s="1">
        <f t="shared" si="12"/>
        <v>0</v>
      </c>
      <c r="B58" s="24" t="str">
        <f t="shared" si="2"/>
        <v/>
      </c>
      <c r="C58" s="25" t="str">
        <f t="shared" si="11"/>
        <v/>
      </c>
      <c r="D58" s="72">
        <f>IF(B58="Totale",SUM($D$26:D57),IF(B58="",0,IF(B58=$L$17,$G$17-(SUM($D$26:D57)),(($A$7*(1/((1+$L$19)^($L$17-B57))))))))</f>
        <v>0</v>
      </c>
      <c r="E58" s="79">
        <f t="shared" si="0"/>
        <v>0</v>
      </c>
      <c r="F58" s="22">
        <f t="shared" si="3"/>
        <v>0</v>
      </c>
      <c r="G58" s="22" t="str">
        <f t="shared" si="4"/>
        <v/>
      </c>
      <c r="H58" s="22"/>
      <c r="I58" s="22" t="str">
        <f>IF(B58="Totale",SUM($I$26:I57),IF(B58="","",(($L$18-D58))))</f>
        <v/>
      </c>
      <c r="J58" s="22">
        <f t="shared" ref="J58:J71" si="14">$L$18-F58</f>
        <v>1541.67</v>
      </c>
      <c r="K58" s="23" t="str">
        <f t="shared" si="13"/>
        <v/>
      </c>
      <c r="L58" s="23" t="str">
        <f t="shared" ref="L58:L89" si="15">IF(B58="","",G58+K58)</f>
        <v/>
      </c>
      <c r="M58" s="56" t="str">
        <f>IF(B58="totale",SUM($M$26:M57),IF($B58="","",((1/$G$18*FISSO!$D$18*#REF!))))</f>
        <v/>
      </c>
      <c r="N58" s="56" t="str">
        <f>IF(B58="totale",SUM($N$26:N57),IF($B58="","",((1/$G$18*FISSO!$E$18*#REF!))))</f>
        <v/>
      </c>
      <c r="P58" s="56" t="e">
        <f>IF(B58="totale",SUM(P$26:P57),ROUND(M58,2))</f>
        <v>#VALUE!</v>
      </c>
      <c r="Q58" s="45"/>
    </row>
    <row r="59" spans="1:17" ht="14.25" customHeight="1" x14ac:dyDescent="0.3">
      <c r="A59" s="1">
        <f t="shared" si="12"/>
        <v>0</v>
      </c>
      <c r="B59" s="24" t="str">
        <f t="shared" si="2"/>
        <v/>
      </c>
      <c r="C59" s="25" t="str">
        <f t="shared" si="11"/>
        <v/>
      </c>
      <c r="D59" s="72">
        <f>IF(B59="Totale",SUM($D$26:D58),IF(B59="",0,IF(B59=$L$17,$G$17-(SUM($D$26:D58)),(($A$7*(1/((1+$L$19)^($L$17-B58))))))))</f>
        <v>0</v>
      </c>
      <c r="E59" s="79">
        <f t="shared" si="0"/>
        <v>0</v>
      </c>
      <c r="F59" s="22">
        <f t="shared" si="3"/>
        <v>0</v>
      </c>
      <c r="G59" s="22" t="str">
        <f t="shared" si="4"/>
        <v/>
      </c>
      <c r="H59" s="22"/>
      <c r="I59" s="22" t="str">
        <f>IF(B59="Totale",SUM($I$26:I58),IF(B59="","",(($L$18-D59))))</f>
        <v/>
      </c>
      <c r="J59" s="22">
        <f t="shared" si="14"/>
        <v>1541.67</v>
      </c>
      <c r="K59" s="23" t="str">
        <f t="shared" si="13"/>
        <v/>
      </c>
      <c r="L59" s="23" t="str">
        <f t="shared" si="15"/>
        <v/>
      </c>
      <c r="M59" s="56" t="str">
        <f>IF(B59="totale",SUM($M$26:M58),IF($B59="","",((1/$G$18*FISSO!$D$18*#REF!))))</f>
        <v/>
      </c>
      <c r="N59" s="56" t="str">
        <f>IF(B59="totale",SUM($N$26:N58),IF($B59="","",((1/$G$18*FISSO!$E$18*#REF!))))</f>
        <v/>
      </c>
      <c r="P59" s="56" t="e">
        <f>IF(B59="totale",SUM(P$26:P58),ROUND(M59,2))</f>
        <v>#VALUE!</v>
      </c>
      <c r="Q59" s="45"/>
    </row>
    <row r="60" spans="1:17" ht="14.25" customHeight="1" x14ac:dyDescent="0.3">
      <c r="A60" s="1">
        <f t="shared" si="12"/>
        <v>0</v>
      </c>
      <c r="B60" s="24" t="str">
        <f t="shared" si="2"/>
        <v/>
      </c>
      <c r="C60" s="25" t="str">
        <f t="shared" si="11"/>
        <v/>
      </c>
      <c r="D60" s="72">
        <f>IF(B60="Totale",SUM($D$26:D59),IF(B60="",0,IF(B60=$L$17,$G$17-(SUM($D$26:D59)),(($A$7*(1/((1+$L$19)^($L$17-B59))))))))</f>
        <v>0</v>
      </c>
      <c r="E60" s="79">
        <f t="shared" si="0"/>
        <v>0</v>
      </c>
      <c r="F60" s="22">
        <f t="shared" si="3"/>
        <v>0</v>
      </c>
      <c r="G60" s="22" t="str">
        <f t="shared" si="4"/>
        <v/>
      </c>
      <c r="H60" s="22"/>
      <c r="I60" s="22" t="str">
        <f>IF(B60="Totale",SUM($I$26:I59),IF(B60="","",(($L$18-D60))))</f>
        <v/>
      </c>
      <c r="J60" s="22">
        <f t="shared" si="14"/>
        <v>1541.67</v>
      </c>
      <c r="K60" s="23" t="str">
        <f t="shared" si="13"/>
        <v/>
      </c>
      <c r="L60" s="23" t="str">
        <f t="shared" si="15"/>
        <v/>
      </c>
      <c r="M60" s="56" t="str">
        <f>IF(B60="totale",SUM($M$26:M59),IF($B60="","",((1/$G$18*FISSO!$D$18*#REF!))))</f>
        <v/>
      </c>
      <c r="N60" s="56" t="str">
        <f>IF(B60="totale",SUM($N$26:N59),IF($B60="","",((1/$G$18*FISSO!$E$18*#REF!))))</f>
        <v/>
      </c>
      <c r="P60" s="56" t="e">
        <f>IF(B60="totale",SUM(P$26:P59),ROUND(M60,2))</f>
        <v>#VALUE!</v>
      </c>
      <c r="Q60" s="45"/>
    </row>
    <row r="61" spans="1:17" ht="14.25" customHeight="1" x14ac:dyDescent="0.3">
      <c r="A61" s="1">
        <f t="shared" si="12"/>
        <v>0</v>
      </c>
      <c r="B61" s="24" t="str">
        <f t="shared" si="2"/>
        <v/>
      </c>
      <c r="C61" s="25" t="str">
        <f t="shared" si="11"/>
        <v/>
      </c>
      <c r="D61" s="72">
        <f>IF(B61="Totale",SUM($D$26:D60),IF(B61="",0,IF(B61=$L$17,$G$17-(SUM($D$26:D60)),(($A$7*(1/((1+$L$19)^($L$17-B60))))))))</f>
        <v>0</v>
      </c>
      <c r="E61" s="79">
        <f t="shared" si="0"/>
        <v>0</v>
      </c>
      <c r="F61" s="22">
        <f t="shared" si="3"/>
        <v>0</v>
      </c>
      <c r="G61" s="22" t="str">
        <f t="shared" si="4"/>
        <v/>
      </c>
      <c r="H61" s="22"/>
      <c r="I61" s="22" t="str">
        <f>IF(B61="Totale",SUM($I$26:I60),IF(B61="","",(($L$18-D61))))</f>
        <v/>
      </c>
      <c r="J61" s="22">
        <f t="shared" si="14"/>
        <v>1541.67</v>
      </c>
      <c r="K61" s="23" t="str">
        <f t="shared" si="13"/>
        <v/>
      </c>
      <c r="L61" s="23" t="str">
        <f t="shared" si="15"/>
        <v/>
      </c>
      <c r="M61" s="56" t="str">
        <f>IF(B61="totale",SUM($M$26:M60),IF($B61="","",((1/$G$18*FISSO!$D$18*#REF!))))</f>
        <v/>
      </c>
      <c r="N61" s="56" t="str">
        <f>IF(B61="totale",SUM($N$26:N60),IF($B61="","",((1/$G$18*FISSO!$E$18*#REF!))))</f>
        <v/>
      </c>
      <c r="P61" s="56" t="e">
        <f>IF(B61="totale",SUM(P$26:P60),ROUND(M61,2))</f>
        <v>#VALUE!</v>
      </c>
      <c r="Q61" s="45"/>
    </row>
    <row r="62" spans="1:17" ht="14.25" customHeight="1" x14ac:dyDescent="0.3">
      <c r="A62" s="1">
        <f t="shared" si="12"/>
        <v>0</v>
      </c>
      <c r="B62" s="24" t="str">
        <f t="shared" si="2"/>
        <v/>
      </c>
      <c r="C62" s="25" t="str">
        <f t="shared" si="11"/>
        <v/>
      </c>
      <c r="D62" s="72">
        <f>IF(B62="Totale",SUM($D$26:D61),IF(B62="",0,IF(B62=$L$17,$G$17-(SUM($D$26:D61)),(($A$7*(1/((1+$L$19)^($L$17-B61))))))))</f>
        <v>0</v>
      </c>
      <c r="E62" s="79">
        <f t="shared" si="0"/>
        <v>0</v>
      </c>
      <c r="F62" s="22">
        <f t="shared" si="3"/>
        <v>0</v>
      </c>
      <c r="G62" s="22" t="str">
        <f t="shared" si="4"/>
        <v/>
      </c>
      <c r="H62" s="22"/>
      <c r="I62" s="22" t="str">
        <f>IF(B62="Totale",SUM($I$26:I61),IF(B62="","",(($L$18-D62))))</f>
        <v/>
      </c>
      <c r="J62" s="22">
        <f t="shared" si="14"/>
        <v>1541.67</v>
      </c>
      <c r="K62" s="23" t="str">
        <f t="shared" si="13"/>
        <v/>
      </c>
      <c r="L62" s="23" t="str">
        <f t="shared" si="15"/>
        <v/>
      </c>
      <c r="M62" s="53" t="str">
        <f>IF(B62="totale",SUM($M$26:M61),IF($B62="","",((1/$G$18*FISSO!$D$18*#REF!))))</f>
        <v/>
      </c>
      <c r="N62" s="53" t="str">
        <f>IF(B62="totale",SUM($N$26:N61),IF($B62="","",((1/$G$18*FISSO!$E$18*#REF!))))</f>
        <v/>
      </c>
      <c r="P62" s="56" t="e">
        <f>IF(B62="totale",SUM(P$26:P61),ROUND(M62,2))</f>
        <v>#VALUE!</v>
      </c>
      <c r="Q62" s="45"/>
    </row>
    <row r="63" spans="1:17" ht="14.25" customHeight="1" x14ac:dyDescent="0.3">
      <c r="A63" s="1">
        <f t="shared" si="12"/>
        <v>0</v>
      </c>
      <c r="B63" s="24" t="str">
        <f t="shared" si="2"/>
        <v/>
      </c>
      <c r="C63" s="25" t="str">
        <f t="shared" si="11"/>
        <v/>
      </c>
      <c r="D63" s="72">
        <f>IF(B63="Totale",SUM($D$26:D62),IF(B63="",0,IF(B63=$L$17,$G$17-(SUM($D$26:D62)),(($A$7*(1/((1+$L$19)^($L$17-B62))))))))</f>
        <v>0</v>
      </c>
      <c r="E63" s="79">
        <f t="shared" si="0"/>
        <v>0</v>
      </c>
      <c r="F63" s="22">
        <f t="shared" si="3"/>
        <v>0</v>
      </c>
      <c r="G63" s="22" t="str">
        <f t="shared" si="4"/>
        <v/>
      </c>
      <c r="H63" s="22"/>
      <c r="I63" s="22" t="str">
        <f>IF(B63="Totale",SUM($I$26:I62),IF(B63="","",(($L$18-D63))))</f>
        <v/>
      </c>
      <c r="J63" s="22">
        <f t="shared" si="14"/>
        <v>1541.67</v>
      </c>
      <c r="K63" s="23" t="str">
        <f t="shared" si="13"/>
        <v/>
      </c>
      <c r="L63" s="23" t="str">
        <f t="shared" si="15"/>
        <v/>
      </c>
      <c r="M63" s="53" t="str">
        <f>IF(B63="totale",SUM($M$26:M62),IF($B63="","",((1/$G$18*FISSO!$D$18*#REF!))))</f>
        <v/>
      </c>
      <c r="N63" s="53" t="str">
        <f>IF(B63="totale",SUM($N$26:N62),IF($B63="","",((1/$G$18*FISSO!$E$18*#REF!))))</f>
        <v/>
      </c>
      <c r="P63" s="56" t="e">
        <f>IF(B63="totale",SUM(P$26:P62),ROUND(M63,2))</f>
        <v>#VALUE!</v>
      </c>
      <c r="Q63" s="45"/>
    </row>
    <row r="64" spans="1:17" ht="14.25" customHeight="1" x14ac:dyDescent="0.3">
      <c r="A64" s="1">
        <f t="shared" si="12"/>
        <v>0</v>
      </c>
      <c r="B64" s="24" t="str">
        <f t="shared" si="2"/>
        <v/>
      </c>
      <c r="C64" s="25" t="str">
        <f t="shared" si="11"/>
        <v/>
      </c>
      <c r="D64" s="72">
        <f>IF(B64="Totale",SUM($D$26:D63),IF(B64="",0,IF(B64=$L$17,$G$17-(SUM($D$26:D63)),(($A$7*(1/((1+$L$19)^($L$17-B63))))))))</f>
        <v>0</v>
      </c>
      <c r="E64" s="79">
        <f t="shared" si="0"/>
        <v>0</v>
      </c>
      <c r="F64" s="22">
        <f t="shared" si="3"/>
        <v>0</v>
      </c>
      <c r="G64" s="22" t="str">
        <f t="shared" si="4"/>
        <v/>
      </c>
      <c r="H64" s="22"/>
      <c r="I64" s="22" t="str">
        <f>IF(B64="Totale",SUM($I$26:I63),IF(B64="","",(($L$18-D64))))</f>
        <v/>
      </c>
      <c r="J64" s="22">
        <f t="shared" si="14"/>
        <v>1541.67</v>
      </c>
      <c r="K64" s="23" t="str">
        <f t="shared" si="13"/>
        <v/>
      </c>
      <c r="L64" s="23" t="str">
        <f t="shared" si="15"/>
        <v/>
      </c>
      <c r="M64" s="53" t="str">
        <f>IF(B64="totale",SUM($M$26:M63),IF($B64="","",((1/$G$18*FISSO!$D$18*#REF!))))</f>
        <v/>
      </c>
      <c r="N64" s="53" t="str">
        <f>IF(B64="totale",SUM($N$26:N63),IF($B64="","",((1/$G$18*FISSO!$E$18*#REF!))))</f>
        <v/>
      </c>
      <c r="P64" s="56" t="e">
        <f>IF(B64="totale",SUM(P$26:P63),ROUND(M64,2))</f>
        <v>#VALUE!</v>
      </c>
      <c r="Q64" s="45"/>
    </row>
    <row r="65" spans="1:17" ht="14.25" customHeight="1" x14ac:dyDescent="0.3">
      <c r="A65" s="1">
        <f t="shared" si="12"/>
        <v>0</v>
      </c>
      <c r="B65" s="24" t="str">
        <f t="shared" si="2"/>
        <v/>
      </c>
      <c r="C65" s="25" t="str">
        <f t="shared" si="11"/>
        <v/>
      </c>
      <c r="D65" s="72">
        <f>IF(B65="Totale",SUM($D$26:D64),IF(B65="",0,IF(B65=$L$17,$G$17-(SUM($D$26:D64)),(($A$7*(1/((1+$L$19)^($L$17-B64))))))))</f>
        <v>0</v>
      </c>
      <c r="E65" s="79">
        <f t="shared" si="0"/>
        <v>0</v>
      </c>
      <c r="F65" s="22">
        <f t="shared" si="3"/>
        <v>0</v>
      </c>
      <c r="G65" s="22" t="str">
        <f t="shared" si="4"/>
        <v/>
      </c>
      <c r="H65" s="22"/>
      <c r="I65" s="22" t="str">
        <f>IF(B65="Totale",SUM($I$26:I64),IF(B65="","",(($L$18-D65))))</f>
        <v/>
      </c>
      <c r="J65" s="22">
        <f t="shared" si="14"/>
        <v>1541.67</v>
      </c>
      <c r="K65" s="23" t="str">
        <f t="shared" si="13"/>
        <v/>
      </c>
      <c r="L65" s="23" t="str">
        <f t="shared" si="15"/>
        <v/>
      </c>
      <c r="M65" s="53" t="str">
        <f>IF(B65="totale",SUM($M$26:M64),IF($B65="","",((1/$G$18*FISSO!$D$18*#REF!))))</f>
        <v/>
      </c>
      <c r="N65" s="53" t="str">
        <f>IF(B65="totale",SUM($N$26:N64),IF($B65="","",((1/$G$18*FISSO!$E$18*#REF!))))</f>
        <v/>
      </c>
      <c r="P65" s="56" t="e">
        <f>IF(B65="totale",SUM(P$26:P64),ROUND(M65,2))</f>
        <v>#VALUE!</v>
      </c>
      <c r="Q65" s="45"/>
    </row>
    <row r="66" spans="1:17" ht="14.25" customHeight="1" x14ac:dyDescent="0.3">
      <c r="A66" s="1">
        <f t="shared" si="12"/>
        <v>0</v>
      </c>
      <c r="B66" s="24" t="str">
        <f t="shared" si="2"/>
        <v/>
      </c>
      <c r="C66" s="25" t="str">
        <f t="shared" si="11"/>
        <v/>
      </c>
      <c r="D66" s="72">
        <f>IF(B66="Totale",SUM($D$26:D65),IF(B66="",0,IF(B66=$L$17,$G$17-(SUM($D$26:D65)),(($A$7*(1/((1+$L$19)^($L$17-B65))))))))</f>
        <v>0</v>
      </c>
      <c r="E66" s="79">
        <f t="shared" si="0"/>
        <v>0</v>
      </c>
      <c r="F66" s="22">
        <f t="shared" si="3"/>
        <v>0</v>
      </c>
      <c r="G66" s="22" t="str">
        <f t="shared" si="4"/>
        <v/>
      </c>
      <c r="H66" s="22"/>
      <c r="I66" s="22" t="str">
        <f>IF(B66="Totale",SUM($I$26:I65),IF(B66="","",(($L$18-D66))))</f>
        <v/>
      </c>
      <c r="J66" s="22">
        <f t="shared" si="14"/>
        <v>1541.67</v>
      </c>
      <c r="K66" s="23" t="str">
        <f t="shared" si="13"/>
        <v/>
      </c>
      <c r="L66" s="23" t="str">
        <f t="shared" si="15"/>
        <v/>
      </c>
      <c r="M66" s="53" t="str">
        <f>IF(B66="totale",SUM($M$26:M65),IF($B66="","",((1/$G$18*FISSO!$D$18*#REF!))))</f>
        <v/>
      </c>
      <c r="N66" s="53" t="str">
        <f>IF(B66="totale",SUM($N$26:N65),IF($B66="","",((1/$G$18*FISSO!$E$18*#REF!))))</f>
        <v/>
      </c>
      <c r="P66" s="56" t="e">
        <f>IF(B66="totale",SUM(P$26:P65),ROUND(M66,2))</f>
        <v>#VALUE!</v>
      </c>
      <c r="Q66" s="45"/>
    </row>
    <row r="67" spans="1:17" ht="14.25" customHeight="1" x14ac:dyDescent="0.3">
      <c r="A67" s="1">
        <f t="shared" si="12"/>
        <v>0</v>
      </c>
      <c r="B67" s="24" t="str">
        <f t="shared" si="2"/>
        <v/>
      </c>
      <c r="C67" s="25" t="str">
        <f t="shared" si="11"/>
        <v/>
      </c>
      <c r="D67" s="72">
        <f>IF(B67="Totale",SUM($D$26:D66),IF(B67="",0,IF(B67=$L$17,$G$17-(SUM($D$26:D66)),(($A$7*(1/((1+$L$19)^($L$17-B66))))))))</f>
        <v>0</v>
      </c>
      <c r="E67" s="79">
        <f t="shared" si="0"/>
        <v>0</v>
      </c>
      <c r="F67" s="22">
        <f t="shared" si="3"/>
        <v>0</v>
      </c>
      <c r="G67" s="22" t="str">
        <f t="shared" si="4"/>
        <v/>
      </c>
      <c r="H67" s="22"/>
      <c r="I67" s="22" t="str">
        <f>IF(B67="Totale",SUM($I$26:I66),IF(B67="","",(($L$18-D67))))</f>
        <v/>
      </c>
      <c r="J67" s="22">
        <f t="shared" si="14"/>
        <v>1541.67</v>
      </c>
      <c r="K67" s="23" t="str">
        <f t="shared" si="13"/>
        <v/>
      </c>
      <c r="L67" s="23" t="str">
        <f t="shared" si="15"/>
        <v/>
      </c>
      <c r="M67" s="53" t="str">
        <f>IF(B67="totale",SUM($M$26:M66),IF($B67="","",((1/$G$18*FISSO!$D$18*#REF!))))</f>
        <v/>
      </c>
      <c r="N67" s="53" t="str">
        <f>IF(B67="totale",SUM($N$26:N66),IF($B67="","",((1/$G$18*FISSO!$E$18*#REF!))))</f>
        <v/>
      </c>
      <c r="P67" s="56" t="e">
        <f>IF(B67="totale",SUM(P$26:P66),ROUND(M67,2))</f>
        <v>#VALUE!</v>
      </c>
      <c r="Q67" s="45"/>
    </row>
    <row r="68" spans="1:17" ht="14.25" customHeight="1" x14ac:dyDescent="0.3">
      <c r="A68" s="1">
        <f t="shared" si="12"/>
        <v>0</v>
      </c>
      <c r="B68" s="24" t="str">
        <f t="shared" si="2"/>
        <v/>
      </c>
      <c r="C68" s="25" t="str">
        <f t="shared" si="11"/>
        <v/>
      </c>
      <c r="D68" s="72">
        <f>IF(B68="Totale",SUM($D$26:D67),IF(B68="",0,IF(B68=$L$17,$G$17-(SUM($D$26:D67)),(($A$7*(1/((1+$L$19)^($L$17-B67))))))))</f>
        <v>0</v>
      </c>
      <c r="E68" s="79">
        <f t="shared" si="0"/>
        <v>0</v>
      </c>
      <c r="F68" s="22">
        <f t="shared" si="3"/>
        <v>0</v>
      </c>
      <c r="G68" s="22" t="str">
        <f t="shared" si="4"/>
        <v/>
      </c>
      <c r="H68" s="22"/>
      <c r="I68" s="22" t="str">
        <f>IF(B68="Totale",SUM($I$26:I67),IF(B68="","",(($L$18-D68))))</f>
        <v/>
      </c>
      <c r="J68" s="22">
        <f t="shared" si="14"/>
        <v>1541.67</v>
      </c>
      <c r="K68" s="23" t="str">
        <f t="shared" si="13"/>
        <v/>
      </c>
      <c r="L68" s="23" t="str">
        <f t="shared" si="15"/>
        <v/>
      </c>
      <c r="M68" s="53" t="str">
        <f>IF(B68="totale",SUM($M$26:M67),IF($B68="","",((1/$G$18*FISSO!$D$18*#REF!))))</f>
        <v/>
      </c>
      <c r="N68" s="53" t="str">
        <f>IF(B68="totale",SUM($N$26:N67),IF($B68="","",((1/$G$18*FISSO!$E$18*#REF!))))</f>
        <v/>
      </c>
      <c r="P68" s="56" t="e">
        <f>IF(B68="totale",SUM(P$26:P67),ROUND(M68,2))</f>
        <v>#VALUE!</v>
      </c>
      <c r="Q68" s="45"/>
    </row>
    <row r="69" spans="1:17" ht="14.25" customHeight="1" x14ac:dyDescent="0.3">
      <c r="A69" s="1">
        <f t="shared" si="12"/>
        <v>0</v>
      </c>
      <c r="B69" s="24" t="str">
        <f t="shared" si="2"/>
        <v/>
      </c>
      <c r="C69" s="25" t="str">
        <f t="shared" si="11"/>
        <v/>
      </c>
      <c r="D69" s="72">
        <f>IF(B69="Totale",SUM($D$26:D68),IF(B69="",0,IF(B69=$L$17,$G$17-(SUM($D$26:D68)),(($A$7*(1/((1+$L$19)^($L$17-B68))))))))</f>
        <v>0</v>
      </c>
      <c r="E69" s="79">
        <f t="shared" si="0"/>
        <v>0</v>
      </c>
      <c r="F69" s="22">
        <f t="shared" si="3"/>
        <v>0</v>
      </c>
      <c r="G69" s="22" t="str">
        <f t="shared" si="4"/>
        <v/>
      </c>
      <c r="H69" s="22"/>
      <c r="I69" s="22" t="str">
        <f>IF(B69="Totale",SUM($I$26:I68),IF(B69="","",(($L$18-D69))))</f>
        <v/>
      </c>
      <c r="J69" s="22">
        <f t="shared" si="14"/>
        <v>1541.67</v>
      </c>
      <c r="K69" s="23" t="str">
        <f t="shared" si="13"/>
        <v/>
      </c>
      <c r="L69" s="23" t="str">
        <f t="shared" si="15"/>
        <v/>
      </c>
      <c r="M69" s="53" t="str">
        <f>IF(B69="totale",SUM($M$26:M68),IF($B69="","",((1/$G$18*FISSO!$D$18*#REF!))))</f>
        <v/>
      </c>
      <c r="N69" s="53" t="str">
        <f>IF(B69="totale",SUM($N$26:N68),IF($B69="","",((1/$G$18*FISSO!$E$18*#REF!))))</f>
        <v/>
      </c>
      <c r="P69" s="56" t="e">
        <f>IF(B69="totale",SUM(P$26:P68),ROUND(M69,2))</f>
        <v>#VALUE!</v>
      </c>
      <c r="Q69" s="45"/>
    </row>
    <row r="70" spans="1:17" ht="14.25" customHeight="1" x14ac:dyDescent="0.3">
      <c r="A70" s="1">
        <f t="shared" si="12"/>
        <v>0</v>
      </c>
      <c r="B70" s="24" t="str">
        <f t="shared" si="2"/>
        <v/>
      </c>
      <c r="C70" s="25" t="str">
        <f t="shared" si="11"/>
        <v/>
      </c>
      <c r="D70" s="72">
        <f>IF(B70="Totale",SUM($D$26:D69),IF(B70="",0,IF(B70=$L$17,$G$17-(SUM($D$26:D69)),(($A$7*(1/((1+$L$19)^($L$17-B69))))))))</f>
        <v>0</v>
      </c>
      <c r="E70" s="79">
        <f t="shared" si="0"/>
        <v>0</v>
      </c>
      <c r="F70" s="22">
        <f t="shared" si="3"/>
        <v>0</v>
      </c>
      <c r="G70" s="22" t="str">
        <f t="shared" si="4"/>
        <v/>
      </c>
      <c r="H70" s="22"/>
      <c r="I70" s="22" t="str">
        <f>IF(B70="Totale",SUM($I$26:I69),IF(B70="","",(($L$18-D70))))</f>
        <v/>
      </c>
      <c r="J70" s="22">
        <f t="shared" si="14"/>
        <v>1541.67</v>
      </c>
      <c r="K70" s="23" t="str">
        <f t="shared" si="13"/>
        <v/>
      </c>
      <c r="L70" s="23" t="str">
        <f t="shared" si="15"/>
        <v/>
      </c>
      <c r="M70" s="53" t="str">
        <f>IF(B70="totale",SUM($M$26:M69),IF($B70="","",((1/$G$18*FISSO!$D$18*#REF!))))</f>
        <v/>
      </c>
      <c r="N70" s="53" t="str">
        <f>IF(B70="totale",SUM($N$26:N69),IF($B70="","",((1/$G$18*FISSO!$E$18*#REF!))))</f>
        <v/>
      </c>
      <c r="P70" s="56" t="e">
        <f>IF(B70="totale",SUM(P$26:P69),ROUND(M70,2))</f>
        <v>#VALUE!</v>
      </c>
      <c r="Q70" s="45"/>
    </row>
    <row r="71" spans="1:17" ht="14.25" customHeight="1" x14ac:dyDescent="0.3">
      <c r="A71" s="1">
        <f t="shared" si="12"/>
        <v>0</v>
      </c>
      <c r="B71" s="24" t="str">
        <f t="shared" si="2"/>
        <v/>
      </c>
      <c r="C71" s="25" t="str">
        <f t="shared" si="11"/>
        <v/>
      </c>
      <c r="D71" s="72">
        <f>IF(B71="Totale",SUM($D$26:D70),IF(B71="",0,IF(B71=$L$17,$G$17-(SUM($D$26:D70)),(($A$7*(1/((1+$L$19)^($L$17-B70))))))))</f>
        <v>0</v>
      </c>
      <c r="E71" s="79">
        <f t="shared" si="0"/>
        <v>0</v>
      </c>
      <c r="F71" s="22">
        <f t="shared" si="3"/>
        <v>0</v>
      </c>
      <c r="G71" s="22" t="str">
        <f t="shared" si="4"/>
        <v/>
      </c>
      <c r="H71" s="22"/>
      <c r="I71" s="22" t="str">
        <f>IF(B71="Totale",SUM($I$26:I70),IF(B71="","",(($L$18-D71))))</f>
        <v/>
      </c>
      <c r="J71" s="22">
        <f t="shared" si="14"/>
        <v>1541.67</v>
      </c>
      <c r="K71" s="23" t="str">
        <f t="shared" si="13"/>
        <v/>
      </c>
      <c r="L71" s="23" t="str">
        <f t="shared" si="15"/>
        <v/>
      </c>
      <c r="M71" s="53" t="str">
        <f>IF(B71="totale",SUM($M$26:M70),IF($B71="","",((1/$G$18*FISSO!$D$18*#REF!))))</f>
        <v/>
      </c>
      <c r="N71" s="53" t="str">
        <f>IF(B71="totale",SUM($N$26:N70),IF($B71="","",((1/$G$18*FISSO!$E$18*#REF!))))</f>
        <v/>
      </c>
      <c r="P71" s="56" t="e">
        <f>IF(B71="totale",SUM(P$26:P70),ROUND(M71,2))</f>
        <v>#VALUE!</v>
      </c>
      <c r="Q71" s="45"/>
    </row>
    <row r="72" spans="1:17" ht="14.25" customHeight="1" x14ac:dyDescent="0.3">
      <c r="A72" s="1">
        <f t="shared" si="12"/>
        <v>0</v>
      </c>
      <c r="B72" s="24" t="str">
        <f t="shared" si="2"/>
        <v/>
      </c>
      <c r="C72" s="25" t="str">
        <f t="shared" si="11"/>
        <v/>
      </c>
      <c r="D72" s="72">
        <f>IF(B72="Totale",SUM($D$26:D71),IF(B72="",0,IF(B72=$L$17,$G$17-(SUM($D$26:D71)),(($A$7*(1/((1+$L$19)^($L$17-B71))))))))</f>
        <v>0</v>
      </c>
      <c r="E72" s="79">
        <f t="shared" si="0"/>
        <v>0</v>
      </c>
      <c r="F72" s="22">
        <f t="shared" si="3"/>
        <v>0</v>
      </c>
      <c r="G72" s="22" t="str">
        <f t="shared" si="4"/>
        <v/>
      </c>
      <c r="H72" s="22"/>
      <c r="I72" s="22" t="str">
        <f>IF(B72="Totale",SUM($I$26:I71),IF(B72="","",(($L$18-D72))))</f>
        <v/>
      </c>
      <c r="J72" s="22"/>
      <c r="K72" s="23" t="str">
        <f t="shared" si="13"/>
        <v/>
      </c>
      <c r="L72" s="23" t="str">
        <f t="shared" si="15"/>
        <v/>
      </c>
      <c r="M72" s="53" t="str">
        <f>IF(B72="totale",SUM($M$26:M71),IF($B72="","",((1/$G$18*FISSO!$D$18*#REF!))))</f>
        <v/>
      </c>
      <c r="N72" s="53" t="str">
        <f>IF(B72="totale",SUM($N$26:N71),IF($B72="","",((1/$G$18*FISSO!$E$18*#REF!))))</f>
        <v/>
      </c>
      <c r="P72" s="56" t="e">
        <f>IF(B72="totale",SUM(P$26:P71),ROUND(M72,2))</f>
        <v>#VALUE!</v>
      </c>
      <c r="Q72" s="45"/>
    </row>
    <row r="73" spans="1:17" ht="14.25" customHeight="1" x14ac:dyDescent="0.3">
      <c r="A73" s="1">
        <f t="shared" si="12"/>
        <v>0</v>
      </c>
      <c r="B73" s="24" t="str">
        <f t="shared" si="2"/>
        <v/>
      </c>
      <c r="C73" s="25" t="str">
        <f t="shared" si="11"/>
        <v/>
      </c>
      <c r="D73" s="72">
        <f>IF(B73="Totale",SUM($D$26:D72),IF(B73="",0,IF(B73=$L$17,$G$17-(SUM($D$26:D72)),(($A$7*(1/((1+$L$19)^($L$17-B72))))))))</f>
        <v>0</v>
      </c>
      <c r="E73" s="79">
        <f t="shared" si="0"/>
        <v>0</v>
      </c>
      <c r="F73" s="22">
        <f t="shared" si="3"/>
        <v>0</v>
      </c>
      <c r="G73" s="22" t="str">
        <f t="shared" si="4"/>
        <v/>
      </c>
      <c r="H73" s="22"/>
      <c r="I73" s="22" t="str">
        <f>IF(B73="Totale",SUM($I$26:I72),IF(B73="","",(($L$18-D73))))</f>
        <v/>
      </c>
      <c r="J73" s="22"/>
      <c r="K73" s="23" t="str">
        <f t="shared" si="13"/>
        <v/>
      </c>
      <c r="L73" s="23" t="str">
        <f t="shared" si="15"/>
        <v/>
      </c>
      <c r="M73" s="53" t="str">
        <f>IF(B73="totale",SUM($M$26:M72),IF($B73="","",((1/$G$18*FISSO!$D$18*#REF!))))</f>
        <v/>
      </c>
      <c r="N73" s="53" t="str">
        <f>IF(B73="totale",SUM($N$26:N72),IF($B73="","",((1/$G$18*FISSO!$E$18*#REF!))))</f>
        <v/>
      </c>
      <c r="P73" s="56" t="e">
        <f>IF(B73="totale",SUM(P$26:P72),ROUND(M73,2))</f>
        <v>#VALUE!</v>
      </c>
      <c r="Q73" s="45"/>
    </row>
    <row r="74" spans="1:17" ht="14.25" customHeight="1" x14ac:dyDescent="0.3">
      <c r="A74" s="1">
        <f t="shared" si="12"/>
        <v>0</v>
      </c>
      <c r="B74" s="24" t="str">
        <f t="shared" si="2"/>
        <v/>
      </c>
      <c r="C74" s="25" t="str">
        <f t="shared" si="11"/>
        <v/>
      </c>
      <c r="D74" s="72">
        <f>IF(B74="Totale",SUM($D$26:D73),IF(B74="",0,IF(B74=$L$17,$G$17-(SUM($D$26:D73)),(($A$7*(1/((1+$L$19)^($L$17-B73))))))))</f>
        <v>0</v>
      </c>
      <c r="E74" s="79">
        <f t="shared" si="0"/>
        <v>0</v>
      </c>
      <c r="F74" s="22">
        <f t="shared" si="3"/>
        <v>0</v>
      </c>
      <c r="G74" s="22" t="str">
        <f t="shared" si="4"/>
        <v/>
      </c>
      <c r="H74" s="22"/>
      <c r="I74" s="22" t="str">
        <f>IF(B74="Totale",SUM($I$26:I73),IF(B74="","",(($L$18-D74))))</f>
        <v/>
      </c>
      <c r="J74" s="22"/>
      <c r="K74" s="23" t="str">
        <f t="shared" ref="K74:K99" si="16">IF(B74="Totale",SUM(D74:I74),IF(B74="","",SUM(D74:I74)))</f>
        <v/>
      </c>
      <c r="L74" s="23" t="str">
        <f t="shared" si="15"/>
        <v/>
      </c>
      <c r="M74" s="53" t="str">
        <f>IF(B74="totale",SUM($M$26:M73),IF($B74="","",((1/$G$18*FISSO!$D$18*#REF!))))</f>
        <v/>
      </c>
      <c r="N74" s="53" t="str">
        <f>IF(B74="totale",SUM($N$26:N73),IF($B74="","",((1/$G$18*FISSO!$E$18*#REF!))))</f>
        <v/>
      </c>
      <c r="P74" s="56" t="e">
        <f>IF(B74="totale",SUM(P$26:P73),ROUND(M74,2))</f>
        <v>#VALUE!</v>
      </c>
      <c r="Q74" s="45"/>
    </row>
    <row r="75" spans="1:17" ht="14.25" customHeight="1" x14ac:dyDescent="0.3">
      <c r="A75" s="1">
        <f t="shared" si="12"/>
        <v>0</v>
      </c>
      <c r="B75" s="24" t="str">
        <f t="shared" si="2"/>
        <v/>
      </c>
      <c r="C75" s="25" t="str">
        <f t="shared" si="11"/>
        <v/>
      </c>
      <c r="D75" s="72">
        <f>IF(B75="Totale",SUM($D$26:D74),IF(B75="",0,IF(B75=$L$17,$G$17-(SUM($D$26:D74)),(($A$7*(1/((1+$L$19)^($L$17-B74))))))))</f>
        <v>0</v>
      </c>
      <c r="E75" s="79">
        <f t="shared" si="0"/>
        <v>0</v>
      </c>
      <c r="F75" s="22">
        <f t="shared" si="3"/>
        <v>0</v>
      </c>
      <c r="G75" s="22" t="str">
        <f t="shared" si="4"/>
        <v/>
      </c>
      <c r="H75" s="22"/>
      <c r="I75" s="22" t="str">
        <f>IF(B75="Totale",SUM($I$26:I74),IF(B75="","",(($L$18-D75))))</f>
        <v/>
      </c>
      <c r="J75" s="22"/>
      <c r="K75" s="23" t="str">
        <f t="shared" si="16"/>
        <v/>
      </c>
      <c r="L75" s="23" t="str">
        <f t="shared" si="15"/>
        <v/>
      </c>
      <c r="M75" s="53" t="str">
        <f>IF(B75="totale",SUM($M$26:M74),IF($B75="","",((1/$G$18*FISSO!$D$18*#REF!))))</f>
        <v/>
      </c>
      <c r="N75" s="53" t="str">
        <f>IF(B75="totale",SUM($N$26:N74),IF($B75="","",((1/$G$18*FISSO!$E$18*#REF!))))</f>
        <v/>
      </c>
      <c r="P75" s="56" t="e">
        <f>IF(B75="totale",SUM(P$26:P74),ROUND(M75,2))</f>
        <v>#VALUE!</v>
      </c>
      <c r="Q75" s="45"/>
    </row>
    <row r="76" spans="1:17" ht="14.25" customHeight="1" x14ac:dyDescent="0.3">
      <c r="A76" s="1">
        <f t="shared" si="12"/>
        <v>0</v>
      </c>
      <c r="B76" s="24" t="str">
        <f t="shared" si="2"/>
        <v/>
      </c>
      <c r="C76" s="25" t="str">
        <f t="shared" si="11"/>
        <v/>
      </c>
      <c r="D76" s="72">
        <f>IF(B76="Totale",SUM($D$26:D75),IF(B76="",0,IF(B76=$L$17,$G$17-(SUM($D$26:D75)),(($A$7*(1/((1+$L$19)^($L$17-B75))))))))</f>
        <v>0</v>
      </c>
      <c r="E76" s="79">
        <f t="shared" si="0"/>
        <v>0</v>
      </c>
      <c r="F76" s="22">
        <f t="shared" si="3"/>
        <v>0</v>
      </c>
      <c r="G76" s="22" t="str">
        <f t="shared" si="4"/>
        <v/>
      </c>
      <c r="H76" s="22"/>
      <c r="I76" s="22" t="str">
        <f>IF(B76="Totale",SUM($I$26:I75),IF(B76="","",(($L$18-D76))))</f>
        <v/>
      </c>
      <c r="J76" s="22"/>
      <c r="K76" s="23" t="str">
        <f t="shared" si="16"/>
        <v/>
      </c>
      <c r="L76" s="23" t="str">
        <f t="shared" si="15"/>
        <v/>
      </c>
      <c r="M76" s="53" t="str">
        <f>IF(B76="totale",SUM($M$26:M75),IF($B76="","",((1/$G$18*FISSO!$D$18*#REF!))))</f>
        <v/>
      </c>
      <c r="N76" s="53" t="str">
        <f>IF(B76="totale",SUM($N$26:N75),IF($B76="","",((1/$G$18*FISSO!$E$18*#REF!))))</f>
        <v/>
      </c>
      <c r="P76" s="56" t="e">
        <f>IF(B76="totale",SUM(P$26:P75),ROUND(M76,2))</f>
        <v>#VALUE!</v>
      </c>
      <c r="Q76" s="45"/>
    </row>
    <row r="77" spans="1:17" ht="14.25" customHeight="1" x14ac:dyDescent="0.3">
      <c r="A77" s="1">
        <f t="shared" si="12"/>
        <v>0</v>
      </c>
      <c r="B77" s="24" t="str">
        <f t="shared" si="2"/>
        <v/>
      </c>
      <c r="C77" s="25" t="str">
        <f t="shared" si="11"/>
        <v/>
      </c>
      <c r="D77" s="72">
        <f>IF(B77="Totale",SUM($D$26:D76),IF(B77="",0,IF(B77=$L$17,$G$17-(SUM($D$26:D76)),(($A$7*(1/((1+$L$19)^($L$17-B76))))))))</f>
        <v>0</v>
      </c>
      <c r="E77" s="79">
        <f t="shared" si="0"/>
        <v>0</v>
      </c>
      <c r="F77" s="22">
        <f t="shared" si="3"/>
        <v>0</v>
      </c>
      <c r="G77" s="22" t="str">
        <f t="shared" si="4"/>
        <v/>
      </c>
      <c r="H77" s="22"/>
      <c r="I77" s="22" t="str">
        <f>IF(B77="Totale",SUM($I$26:I76),IF(B77="","",(($L$18-D77))))</f>
        <v/>
      </c>
      <c r="J77" s="22"/>
      <c r="K77" s="23" t="str">
        <f t="shared" si="16"/>
        <v/>
      </c>
      <c r="L77" s="23" t="str">
        <f t="shared" si="15"/>
        <v/>
      </c>
      <c r="M77" s="53" t="str">
        <f>IF(B77="totale",SUM($M$26:M76),IF($B77="","",((1/$G$18*FISSO!$D$18*#REF!))))</f>
        <v/>
      </c>
      <c r="N77" s="53" t="str">
        <f>IF(B77="totale",SUM($N$26:N76),IF($B77="","",((1/$G$18*FISSO!$E$18*#REF!))))</f>
        <v/>
      </c>
      <c r="P77" s="56" t="e">
        <f>IF(B77="totale",SUM(P$26:P76),ROUND(M77,2))</f>
        <v>#VALUE!</v>
      </c>
      <c r="Q77" s="45"/>
    </row>
    <row r="78" spans="1:17" ht="14.25" customHeight="1" x14ac:dyDescent="0.3">
      <c r="A78" s="1">
        <f t="shared" si="12"/>
        <v>0</v>
      </c>
      <c r="B78" s="24" t="str">
        <f t="shared" si="2"/>
        <v/>
      </c>
      <c r="C78" s="25" t="str">
        <f t="shared" si="11"/>
        <v/>
      </c>
      <c r="D78" s="72">
        <f>IF(B78="Totale",SUM($D$26:D77),IF(B78="",0,IF(B78=$L$17,$G$17-(SUM($D$26:D77)),(($A$7*(1/((1+$L$19)^($L$17-B77))))))))</f>
        <v>0</v>
      </c>
      <c r="E78" s="79">
        <f t="shared" si="0"/>
        <v>0</v>
      </c>
      <c r="F78" s="22">
        <f t="shared" si="3"/>
        <v>0</v>
      </c>
      <c r="G78" s="22" t="str">
        <f t="shared" si="4"/>
        <v/>
      </c>
      <c r="H78" s="22"/>
      <c r="I78" s="22" t="str">
        <f>IF(B78="Totale",SUM($I$26:I77),IF(B78="","",(($L$18-D78))))</f>
        <v/>
      </c>
      <c r="J78" s="22"/>
      <c r="K78" s="23" t="str">
        <f t="shared" si="16"/>
        <v/>
      </c>
      <c r="L78" s="23" t="str">
        <f t="shared" si="15"/>
        <v/>
      </c>
      <c r="M78" s="53" t="str">
        <f>IF(B78="totale",SUM($M$26:M77),IF($B78="","",((1/$G$18*FISSO!$D$18*#REF!))))</f>
        <v/>
      </c>
      <c r="N78" s="53" t="str">
        <f>IF(B78="totale",SUM($N$26:N77),IF($B78="","",((1/$G$18*FISSO!$E$18*#REF!))))</f>
        <v/>
      </c>
      <c r="P78" s="56" t="e">
        <f>IF(B78="totale",SUM(P$26:P77),ROUND(M78,2))</f>
        <v>#VALUE!</v>
      </c>
      <c r="Q78" s="45"/>
    </row>
    <row r="79" spans="1:17" ht="14.25" customHeight="1" x14ac:dyDescent="0.3">
      <c r="A79" s="1">
        <f t="shared" si="12"/>
        <v>0</v>
      </c>
      <c r="B79" s="24" t="str">
        <f t="shared" si="2"/>
        <v/>
      </c>
      <c r="C79" s="25" t="str">
        <f t="shared" si="11"/>
        <v/>
      </c>
      <c r="D79" s="72">
        <f>IF(B79="Totale",SUM($D$26:D78),IF(B79="",0,IF(B79=$L$17,$G$17-(SUM($D$26:D78)),(($A$7*(1/((1+$L$19)^($L$17-B78))))))))</f>
        <v>0</v>
      </c>
      <c r="E79" s="79">
        <f t="shared" si="0"/>
        <v>0</v>
      </c>
      <c r="F79" s="22">
        <f t="shared" si="3"/>
        <v>0</v>
      </c>
      <c r="G79" s="22" t="str">
        <f t="shared" si="4"/>
        <v/>
      </c>
      <c r="H79" s="22"/>
      <c r="I79" s="22" t="str">
        <f>IF(B79="Totale",SUM($I$26:I78),IF(B79="","",(($L$18-D79))))</f>
        <v/>
      </c>
      <c r="J79" s="22"/>
      <c r="K79" s="23" t="str">
        <f t="shared" si="16"/>
        <v/>
      </c>
      <c r="L79" s="23" t="str">
        <f t="shared" si="15"/>
        <v/>
      </c>
      <c r="M79" s="53" t="str">
        <f>IF(B79="totale",SUM($M$26:M78),IF($B79="","",((1/$G$18*FISSO!$D$18*#REF!))))</f>
        <v/>
      </c>
      <c r="N79" s="53" t="str">
        <f>IF(B79="totale",SUM($N$26:N78),IF($B79="","",((1/$G$18*FISSO!$E$18*#REF!))))</f>
        <v/>
      </c>
      <c r="P79" s="56" t="e">
        <f>IF(B79="totale",SUM(P$26:P78),ROUND(M79,2))</f>
        <v>#VALUE!</v>
      </c>
      <c r="Q79" s="45"/>
    </row>
    <row r="80" spans="1:17" ht="14.25" customHeight="1" x14ac:dyDescent="0.3">
      <c r="A80" s="1">
        <f t="shared" si="12"/>
        <v>0</v>
      </c>
      <c r="B80" s="24" t="str">
        <f t="shared" si="2"/>
        <v/>
      </c>
      <c r="C80" s="25" t="str">
        <f t="shared" si="11"/>
        <v/>
      </c>
      <c r="D80" s="72">
        <f>IF(B80="Totale",SUM($D$26:D79),IF(B80="",0,IF(B80=$L$17,$G$17-(SUM($D$26:D79)),(($A$7*(1/((1+$L$19)^($L$17-B79))))))))</f>
        <v>0</v>
      </c>
      <c r="E80" s="79">
        <f t="shared" si="0"/>
        <v>0</v>
      </c>
      <c r="F80" s="22">
        <f t="shared" si="3"/>
        <v>0</v>
      </c>
      <c r="G80" s="22" t="str">
        <f t="shared" si="4"/>
        <v/>
      </c>
      <c r="H80" s="22"/>
      <c r="I80" s="22" t="str">
        <f>IF(B80="Totale",SUM($I$26:I79),IF(B80="","",(($L$18-D80))))</f>
        <v/>
      </c>
      <c r="J80" s="22"/>
      <c r="K80" s="23" t="str">
        <f t="shared" si="16"/>
        <v/>
      </c>
      <c r="L80" s="23" t="str">
        <f t="shared" si="15"/>
        <v/>
      </c>
      <c r="M80" s="53" t="str">
        <f>IF(B80="totale",SUM($M$26:M79),IF($B80="","",((1/$G$18*FISSO!$D$18*#REF!))))</f>
        <v/>
      </c>
      <c r="N80" s="53" t="str">
        <f>IF(B80="totale",SUM($N$26:N79),IF($B80="","",((1/$G$18*FISSO!$E$18*#REF!))))</f>
        <v/>
      </c>
      <c r="P80" s="56" t="e">
        <f>IF(B80="totale",SUM(P$26:P79),ROUND(M80,2))</f>
        <v>#VALUE!</v>
      </c>
      <c r="Q80" s="45"/>
    </row>
    <row r="81" spans="1:17" ht="14.25" customHeight="1" x14ac:dyDescent="0.3">
      <c r="A81" s="1">
        <f t="shared" si="12"/>
        <v>0</v>
      </c>
      <c r="B81" s="24" t="str">
        <f t="shared" si="2"/>
        <v/>
      </c>
      <c r="C81" s="25" t="str">
        <f t="shared" si="11"/>
        <v/>
      </c>
      <c r="D81" s="72">
        <f>IF(B81="Totale",SUM($D$26:D80),IF(B81="",0,IF(B81=$L$17,$G$17-(SUM($D$26:D80)),(($A$7*(1/((1+$L$19)^($L$17-B80))))))))</f>
        <v>0</v>
      </c>
      <c r="E81" s="79">
        <f t="shared" si="0"/>
        <v>0</v>
      </c>
      <c r="F81" s="22">
        <f t="shared" si="3"/>
        <v>0</v>
      </c>
      <c r="G81" s="22" t="str">
        <f t="shared" si="4"/>
        <v/>
      </c>
      <c r="H81" s="22"/>
      <c r="I81" s="22" t="str">
        <f>IF(B81="Totale",SUM($I$26:I80),IF(B81="","",(($L$18-D81))))</f>
        <v/>
      </c>
      <c r="J81" s="22"/>
      <c r="K81" s="23" t="str">
        <f t="shared" si="16"/>
        <v/>
      </c>
      <c r="L81" s="23" t="str">
        <f t="shared" si="15"/>
        <v/>
      </c>
      <c r="M81" s="53" t="str">
        <f>IF(B81="totale",SUM($M$26:M80),IF($B81="","",((1/$G$18*FISSO!$D$18*#REF!))))</f>
        <v/>
      </c>
      <c r="N81" s="53" t="str">
        <f>IF(B81="totale",SUM($N$26:N80),IF($B81="","",((1/$G$18*FISSO!$E$18*#REF!))))</f>
        <v/>
      </c>
      <c r="P81" s="56" t="e">
        <f>IF(B81="totale",SUM(P$26:P80),ROUND(M81,2))</f>
        <v>#VALUE!</v>
      </c>
      <c r="Q81" s="45"/>
    </row>
    <row r="82" spans="1:17" ht="14.25" customHeight="1" x14ac:dyDescent="0.3">
      <c r="A82" s="1">
        <f t="shared" si="12"/>
        <v>0</v>
      </c>
      <c r="B82" s="24" t="str">
        <f t="shared" si="2"/>
        <v/>
      </c>
      <c r="C82" s="25" t="str">
        <f t="shared" si="11"/>
        <v/>
      </c>
      <c r="D82" s="72">
        <f>IF(B82="Totale",SUM($D$26:D81),IF(B82="",0,IF(B82=$L$17,$G$17-(SUM($D$26:D81)),(($A$7*(1/((1+$L$19)^($L$17-B81))))))))</f>
        <v>0</v>
      </c>
      <c r="E82" s="79">
        <f t="shared" si="0"/>
        <v>0</v>
      </c>
      <c r="F82" s="22">
        <f t="shared" si="3"/>
        <v>0</v>
      </c>
      <c r="G82" s="22" t="str">
        <f t="shared" si="4"/>
        <v/>
      </c>
      <c r="H82" s="22"/>
      <c r="I82" s="22" t="str">
        <f>IF(B82="Totale",SUM($I$26:I81),IF(B82="","",(($L$18-D82))))</f>
        <v/>
      </c>
      <c r="J82" s="22"/>
      <c r="K82" s="23" t="str">
        <f t="shared" si="16"/>
        <v/>
      </c>
      <c r="L82" s="23" t="str">
        <f t="shared" si="15"/>
        <v/>
      </c>
      <c r="M82" s="53" t="str">
        <f>IF(B82="totale",SUM($M$26:M81),IF($B82="","",((1/$G$18*FISSO!$D$18*#REF!))))</f>
        <v/>
      </c>
      <c r="N82" s="53" t="str">
        <f>IF(B82="totale",SUM($N$26:N81),IF($B82="","",((1/$G$18*FISSO!$E$18*#REF!))))</f>
        <v/>
      </c>
      <c r="P82" s="56" t="e">
        <f>IF(B82="totale",SUM(P$26:P81),ROUND(M82,2))</f>
        <v>#VALUE!</v>
      </c>
      <c r="Q82" s="45"/>
    </row>
    <row r="83" spans="1:17" ht="14.25" customHeight="1" x14ac:dyDescent="0.3">
      <c r="A83" s="1">
        <f t="shared" si="12"/>
        <v>0</v>
      </c>
      <c r="B83" s="24" t="str">
        <f t="shared" si="2"/>
        <v/>
      </c>
      <c r="C83" s="25" t="str">
        <f t="shared" si="11"/>
        <v/>
      </c>
      <c r="D83" s="72">
        <f>IF(B83="Totale",SUM($D$26:D82),IF(B83="",0,IF(B83=$L$17,$G$17-(SUM($D$26:D82)),(($A$7*(1/((1+$L$19)^($L$17-B82))))))))</f>
        <v>0</v>
      </c>
      <c r="E83" s="79">
        <f t="shared" si="0"/>
        <v>0</v>
      </c>
      <c r="F83" s="22">
        <f t="shared" si="3"/>
        <v>0</v>
      </c>
      <c r="G83" s="22" t="str">
        <f t="shared" si="4"/>
        <v/>
      </c>
      <c r="H83" s="22"/>
      <c r="I83" s="22" t="str">
        <f>IF(B83="Totale",SUM($I$26:I82),IF(B83="","",(($L$18-D83))))</f>
        <v/>
      </c>
      <c r="J83" s="22"/>
      <c r="K83" s="23" t="str">
        <f t="shared" si="16"/>
        <v/>
      </c>
      <c r="L83" s="23" t="str">
        <f t="shared" si="15"/>
        <v/>
      </c>
      <c r="M83" s="53" t="str">
        <f>IF(B83="totale",SUM($M$26:M82),IF($B83="","",((1/$G$18*FISSO!$D$18*#REF!))))</f>
        <v/>
      </c>
      <c r="N83" s="53" t="str">
        <f>IF(B83="totale",SUM($N$26:N82),IF($B83="","",((1/$G$18*FISSO!$E$18*#REF!))))</f>
        <v/>
      </c>
      <c r="P83" s="56" t="e">
        <f>IF(B83="totale",SUM(P$26:P82),ROUND(M83,2))</f>
        <v>#VALUE!</v>
      </c>
      <c r="Q83" s="45"/>
    </row>
    <row r="84" spans="1:17" ht="14.25" customHeight="1" x14ac:dyDescent="0.3">
      <c r="A84" s="1">
        <f t="shared" si="12"/>
        <v>0</v>
      </c>
      <c r="B84" s="24" t="str">
        <f t="shared" si="2"/>
        <v/>
      </c>
      <c r="C84" s="25" t="str">
        <f t="shared" si="11"/>
        <v/>
      </c>
      <c r="D84" s="72">
        <f>IF(B84="Totale",SUM($D$26:D83),IF(B84="",0,IF(B84=$L$17,$G$17-(SUM($D$26:D83)),(($A$7*(1/((1+$L$19)^($L$17-B83))))))))</f>
        <v>0</v>
      </c>
      <c r="E84" s="79">
        <f t="shared" si="0"/>
        <v>0</v>
      </c>
      <c r="F84" s="22">
        <f t="shared" si="3"/>
        <v>0</v>
      </c>
      <c r="G84" s="22"/>
      <c r="H84" s="22"/>
      <c r="I84" s="22" t="str">
        <f>IF(B84="Totale",SUM($I$26:I83),IF(B84="","",(($L$18-D84))))</f>
        <v/>
      </c>
      <c r="J84" s="22"/>
      <c r="K84" s="23" t="str">
        <f t="shared" si="16"/>
        <v/>
      </c>
      <c r="L84" s="23" t="str">
        <f t="shared" si="15"/>
        <v/>
      </c>
      <c r="M84" s="53" t="str">
        <f>IF(B84="totale",SUM($M$26:M83),IF($B84="","",((1/$G$18*FISSO!$D$18*#REF!))))</f>
        <v/>
      </c>
      <c r="N84" s="53" t="str">
        <f>IF(B84="totale",SUM($N$26:N83),IF($B84="","",((1/$G$18*FISSO!$E$18*#REF!))))</f>
        <v/>
      </c>
      <c r="P84" s="56" t="e">
        <f>IF(B84="totale",SUM(P$26:P83),ROUND(M84,2))</f>
        <v>#VALUE!</v>
      </c>
      <c r="Q84" s="45"/>
    </row>
    <row r="85" spans="1:17" ht="14.25" customHeight="1" x14ac:dyDescent="0.3">
      <c r="A85" s="1">
        <f t="shared" si="12"/>
        <v>0</v>
      </c>
      <c r="B85" s="24" t="str">
        <f t="shared" si="2"/>
        <v/>
      </c>
      <c r="C85" s="25" t="str">
        <f t="shared" si="11"/>
        <v/>
      </c>
      <c r="D85" s="72">
        <f>IF(B85="Totale",SUM($D$26:D84),IF(B85="",0,IF(B85=$L$17,$G$17-(SUM($D$26:D84)),(($A$7*(1/((1+$L$19)^($L$17-B84))))))))</f>
        <v>0</v>
      </c>
      <c r="E85" s="79">
        <f t="shared" si="0"/>
        <v>0</v>
      </c>
      <c r="F85" s="22">
        <f t="shared" si="3"/>
        <v>0</v>
      </c>
      <c r="G85" s="22"/>
      <c r="H85" s="22"/>
      <c r="I85" s="22" t="str">
        <f>IF(B85="Totale",SUM($I$26:I84),IF(B85="","",(($L$18-D85))))</f>
        <v/>
      </c>
      <c r="J85" s="22"/>
      <c r="K85" s="23" t="str">
        <f t="shared" si="16"/>
        <v/>
      </c>
      <c r="L85" s="23" t="str">
        <f t="shared" si="15"/>
        <v/>
      </c>
      <c r="M85" s="53" t="e">
        <f>IF(B85="totale",SUM(M84:M85),1/$G$18*FISSO!$D$18*#REF!)</f>
        <v>#REF!</v>
      </c>
      <c r="N85" s="53" t="str">
        <f>IF(B85="totale",SUM($N$26:N84),IF($B85="","",((1/$G$18*FISSO!$E$18*#REF!))))</f>
        <v/>
      </c>
      <c r="P85" s="56" t="e">
        <f>IF(B85="totale",SUM(P$26:P84),ROUND(M85,2))</f>
        <v>#REF!</v>
      </c>
      <c r="Q85" s="45"/>
    </row>
    <row r="86" spans="1:17" ht="14.25" customHeight="1" x14ac:dyDescent="0.3">
      <c r="A86" s="1">
        <f t="shared" si="12"/>
        <v>0</v>
      </c>
      <c r="B86" s="24" t="str">
        <f t="shared" si="2"/>
        <v/>
      </c>
      <c r="C86" s="25" t="str">
        <f t="shared" si="11"/>
        <v/>
      </c>
      <c r="D86" s="72">
        <f>IF(B86="Totale",SUM($D$26:D85),IF(B86="",0,IF(B86=$L$17,$G$17-(SUM($D$26:D85)),(($A$7*(1/((1+$L$19)^($L$17-B85))))))))</f>
        <v>0</v>
      </c>
      <c r="E86" s="79">
        <f t="shared" si="0"/>
        <v>0</v>
      </c>
      <c r="F86" s="22">
        <f t="shared" si="3"/>
        <v>0</v>
      </c>
      <c r="G86" s="22"/>
      <c r="H86" s="22"/>
      <c r="I86" s="22" t="str">
        <f>IF(B86="Totale",SUM($I$26:I85),IF(B86="","",(($L$18-D86))))</f>
        <v/>
      </c>
      <c r="J86" s="22"/>
      <c r="K86" s="23" t="str">
        <f t="shared" si="16"/>
        <v/>
      </c>
      <c r="L86" s="23" t="str">
        <f t="shared" si="15"/>
        <v/>
      </c>
      <c r="M86" s="53" t="e">
        <f>IF(B86="totale",SUM(M85:M86),1/$G$18*FISSO!$D$18*#REF!)</f>
        <v>#REF!</v>
      </c>
      <c r="N86" s="53" t="str">
        <f>IF(B86="totale",SUM($N$26:N85),IF($B86="","",((1/$G$18*FISSO!$E$18*#REF!))))</f>
        <v/>
      </c>
      <c r="P86" s="56" t="e">
        <f>IF(B86="totale",SUM(P$26:P85),ROUND(M86,2))</f>
        <v>#REF!</v>
      </c>
      <c r="Q86" s="45"/>
    </row>
    <row r="87" spans="1:17" ht="14.25" customHeight="1" x14ac:dyDescent="0.3">
      <c r="A87" s="1">
        <f t="shared" si="12"/>
        <v>0</v>
      </c>
      <c r="B87" s="24" t="str">
        <f t="shared" si="2"/>
        <v/>
      </c>
      <c r="C87" s="25" t="str">
        <f t="shared" si="11"/>
        <v/>
      </c>
      <c r="D87" s="72">
        <f>IF(B87="Totale",SUM($D$26:D86),IF(B87="",0,IF(B87=$L$17,$G$17-(SUM($D$26:D86)),(($A$7*(1/((1+$L$19)^($L$17-B86))))))))</f>
        <v>0</v>
      </c>
      <c r="E87" s="79">
        <f t="shared" si="0"/>
        <v>0</v>
      </c>
      <c r="F87" s="22">
        <f t="shared" si="3"/>
        <v>0</v>
      </c>
      <c r="G87" s="22"/>
      <c r="H87" s="22"/>
      <c r="I87" s="22" t="str">
        <f>IF(B87="Totale",SUM($I$26:I86),IF(B87="","",(($L$18-D87))))</f>
        <v/>
      </c>
      <c r="J87" s="22"/>
      <c r="K87" s="23" t="str">
        <f t="shared" si="16"/>
        <v/>
      </c>
      <c r="L87" s="23" t="str">
        <f t="shared" si="15"/>
        <v/>
      </c>
      <c r="M87" s="53" t="e">
        <f>IF(B87="totale",SUM(M86:M87),1/$G$18*FISSO!$D$18*#REF!)</f>
        <v>#REF!</v>
      </c>
      <c r="N87" s="53" t="str">
        <f>IF(B87="totale",SUM($N$26:N86),IF($B87="","",((1/$G$18*FISSO!$E$18*#REF!))))</f>
        <v/>
      </c>
      <c r="P87" s="56" t="e">
        <f>IF(B87="totale",SUM(P$26:P86),ROUND(M87,2))</f>
        <v>#REF!</v>
      </c>
      <c r="Q87" s="45"/>
    </row>
    <row r="88" spans="1:17" ht="14.25" customHeight="1" x14ac:dyDescent="0.3">
      <c r="A88" s="1">
        <f t="shared" si="12"/>
        <v>0</v>
      </c>
      <c r="B88" s="24" t="str">
        <f t="shared" si="2"/>
        <v/>
      </c>
      <c r="C88" s="25" t="str">
        <f t="shared" si="11"/>
        <v/>
      </c>
      <c r="D88" s="72">
        <f>IF(B88="Totale",SUM($D$26:D87),IF(B88="",0,IF(B88=$L$17,$G$17-(SUM($D$26:D87)),(($A$7*(1/((1+$L$19)^($L$17-B87))))))))</f>
        <v>0</v>
      </c>
      <c r="E88" s="79">
        <f t="shared" si="0"/>
        <v>0</v>
      </c>
      <c r="F88" s="22">
        <f t="shared" si="3"/>
        <v>0</v>
      </c>
      <c r="G88" s="22"/>
      <c r="H88" s="22"/>
      <c r="I88" s="22" t="str">
        <f>IF(B88="Totale",SUM($I$26:I87),IF(B88="","",(($L$18-D88))))</f>
        <v/>
      </c>
      <c r="J88" s="22"/>
      <c r="K88" s="23" t="str">
        <f t="shared" si="16"/>
        <v/>
      </c>
      <c r="L88" s="23" t="str">
        <f t="shared" si="15"/>
        <v/>
      </c>
      <c r="M88" s="53" t="e">
        <f>IF(B88="totale",SUM(M87:M88),1/$G$18*FISSO!$D$18*#REF!)</f>
        <v>#REF!</v>
      </c>
      <c r="N88" s="53" t="str">
        <f>IF(B88="totale",SUM($N$26:N87),IF($B88="","",((1/$G$18*FISSO!$E$18*#REF!))))</f>
        <v/>
      </c>
      <c r="P88" s="56" t="e">
        <f>IF(B88="totale",SUM(P$26:P87),ROUND(M88,2))</f>
        <v>#REF!</v>
      </c>
      <c r="Q88" s="45"/>
    </row>
    <row r="89" spans="1:17" ht="14.25" customHeight="1" x14ac:dyDescent="0.3">
      <c r="A89" s="1">
        <f t="shared" si="12"/>
        <v>0</v>
      </c>
      <c r="B89" s="24" t="str">
        <f t="shared" si="2"/>
        <v/>
      </c>
      <c r="C89" s="25" t="str">
        <f t="shared" si="11"/>
        <v/>
      </c>
      <c r="D89" s="72">
        <f>IF(B89="Totale",SUM($D$26:D88),IF(B89="",0,IF(B89=$L$17,$G$17-(SUM($D$26:D88)),(($A$7*(1/((1+$L$19)^($L$17-B88))))))))</f>
        <v>0</v>
      </c>
      <c r="E89" s="79">
        <f t="shared" si="0"/>
        <v>0</v>
      </c>
      <c r="F89" s="22">
        <f t="shared" si="3"/>
        <v>0</v>
      </c>
      <c r="G89" s="22"/>
      <c r="H89" s="22"/>
      <c r="I89" s="22" t="str">
        <f>IF(B89="Totale",SUM($I$26:I88),IF(B89="","",(($L$18-D89))))</f>
        <v/>
      </c>
      <c r="J89" s="22"/>
      <c r="K89" s="23" t="str">
        <f t="shared" si="16"/>
        <v/>
      </c>
      <c r="L89" s="23" t="str">
        <f t="shared" si="15"/>
        <v/>
      </c>
      <c r="M89" s="53" t="e">
        <f>IF(B89="totale",SUM(M88:M89),1/$G$18*FISSO!$D$18*#REF!)</f>
        <v>#REF!</v>
      </c>
      <c r="N89" s="53" t="str">
        <f>IF(B89="totale",SUM($N$26:N88),IF($B89="","",((1/$G$18*FISSO!$E$18*#REF!))))</f>
        <v/>
      </c>
      <c r="P89" s="56" t="e">
        <f>IF(B89="totale",SUM(P$26:P88),ROUND(M89,2))</f>
        <v>#REF!</v>
      </c>
      <c r="Q89" s="45"/>
    </row>
    <row r="90" spans="1:17" ht="14.25" customHeight="1" x14ac:dyDescent="0.3">
      <c r="A90" s="1">
        <f t="shared" si="12"/>
        <v>0</v>
      </c>
      <c r="B90" s="24" t="str">
        <f t="shared" si="2"/>
        <v/>
      </c>
      <c r="C90" s="25" t="str">
        <f t="shared" si="11"/>
        <v/>
      </c>
      <c r="D90" s="72">
        <f>IF(B90="Totale",SUM($D$26:D89),IF(B90="",0,IF(B90=$L$17,$G$17-(SUM($D$26:D89)),(($A$7*(1/((1+$L$19)^($L$17-B89))))))))</f>
        <v>0</v>
      </c>
      <c r="E90" s="79">
        <f t="shared" ref="E90:E147" si="17">IF(B91="totale",$G$17-H89,ROUND(D90,2))</f>
        <v>0</v>
      </c>
      <c r="F90" s="22">
        <f t="shared" si="3"/>
        <v>0</v>
      </c>
      <c r="G90" s="22"/>
      <c r="H90" s="22"/>
      <c r="I90" s="22" t="str">
        <f>IF(B90="Totale",SUM($I$26:I89),IF(B90="","",(($L$18-D90))))</f>
        <v/>
      </c>
      <c r="J90" s="22"/>
      <c r="K90" s="23" t="str">
        <f t="shared" si="16"/>
        <v/>
      </c>
      <c r="L90" s="23" t="str">
        <f t="shared" ref="L90:L99" si="18">IF(B90="","",G90+K90)</f>
        <v/>
      </c>
      <c r="M90" s="53" t="e">
        <f>IF(B90="totale",SUM(M89:M90),1/$G$18*FISSO!$D$18*#REF!)</f>
        <v>#REF!</v>
      </c>
      <c r="N90" s="53" t="str">
        <f>IF(B90="totale",SUM($N$26:N89),IF($B90="","",((1/$G$18*FISSO!$E$18*#REF!))))</f>
        <v/>
      </c>
      <c r="P90" s="56" t="e">
        <f>IF(B90="totale",SUM(P$26:P89),ROUND(M90,2))</f>
        <v>#REF!</v>
      </c>
      <c r="Q90" s="45"/>
    </row>
    <row r="91" spans="1:17" ht="14.25" customHeight="1" x14ac:dyDescent="0.3">
      <c r="A91" s="1">
        <f t="shared" si="12"/>
        <v>0</v>
      </c>
      <c r="B91" s="24" t="str">
        <f t="shared" ref="B91:B154" si="19">IF($L$17=0,"",IF($L$17&lt;&gt;B90,IF(B90="Totale","",IF(B90="","",B90+1)),"Totale"))</f>
        <v/>
      </c>
      <c r="C91" s="25" t="str">
        <f t="shared" si="11"/>
        <v/>
      </c>
      <c r="D91" s="72">
        <f>IF(B91="Totale",SUM($D$26:D90),IF(B91="",0,IF(B91=$L$17,$G$17-(SUM($D$26:D90)),(($A$7*(1/((1+$L$19)^($L$17-B90))))))))</f>
        <v>0</v>
      </c>
      <c r="E91" s="79">
        <f t="shared" si="17"/>
        <v>0</v>
      </c>
      <c r="F91" s="22">
        <f t="shared" ref="F91:F154" si="20">ROUND(D91,2)</f>
        <v>0</v>
      </c>
      <c r="G91" s="22"/>
      <c r="H91" s="22"/>
      <c r="I91" s="22" t="str">
        <f>IF(B91="Totale",SUM($I$26:I90),IF(B91="","",(($L$18-D91))))</f>
        <v/>
      </c>
      <c r="J91" s="22"/>
      <c r="K91" s="23" t="str">
        <f t="shared" si="16"/>
        <v/>
      </c>
      <c r="L91" s="23" t="str">
        <f t="shared" si="18"/>
        <v/>
      </c>
      <c r="M91" s="53" t="e">
        <f>IF(B91="totale",SUM(M90:M91),1/$G$18*FISSO!$D$18*#REF!)</f>
        <v>#REF!</v>
      </c>
      <c r="N91" s="53" t="str">
        <f>IF(B91="totale",SUM($N$26:N90),IF($B91="","",((1/$G$18*FISSO!$E$18*#REF!))))</f>
        <v/>
      </c>
      <c r="P91" s="56" t="e">
        <f>IF(B91="totale",SUM(P$26:P90),ROUND(M91,2))</f>
        <v>#REF!</v>
      </c>
      <c r="Q91" s="45"/>
    </row>
    <row r="92" spans="1:17" ht="14.25" customHeight="1" x14ac:dyDescent="0.3">
      <c r="A92" s="1">
        <f t="shared" si="12"/>
        <v>0</v>
      </c>
      <c r="B92" s="24" t="str">
        <f t="shared" si="19"/>
        <v/>
      </c>
      <c r="C92" s="25" t="str">
        <f t="shared" si="11"/>
        <v/>
      </c>
      <c r="D92" s="72">
        <f>IF(B92="Totale",SUM($D$26:D91),IF(B92="",0,IF(B92=$L$17,$G$17-(SUM($D$26:D91)),(($A$7*(1/((1+$L$19)^($L$17-B91))))))))</f>
        <v>0</v>
      </c>
      <c r="E92" s="79">
        <f t="shared" si="17"/>
        <v>0</v>
      </c>
      <c r="F92" s="22">
        <f t="shared" si="20"/>
        <v>0</v>
      </c>
      <c r="G92" s="22"/>
      <c r="H92" s="22"/>
      <c r="I92" s="22" t="str">
        <f>IF(B92="Totale",SUM($I$26:I91),IF(B92="","",(($L$18-D92))))</f>
        <v/>
      </c>
      <c r="J92" s="22"/>
      <c r="K92" s="23" t="str">
        <f t="shared" si="16"/>
        <v/>
      </c>
      <c r="L92" s="23" t="str">
        <f t="shared" si="18"/>
        <v/>
      </c>
      <c r="M92" s="53" t="e">
        <f>IF(B92="totale",SUM(M91:M92),1/$G$18*FISSO!$D$18*#REF!)</f>
        <v>#REF!</v>
      </c>
      <c r="N92" s="53" t="str">
        <f>IF(B92="totale",SUM($N$26:N91),IF($B92="","",((1/$G$18*FISSO!$E$18*#REF!))))</f>
        <v/>
      </c>
      <c r="P92" s="56" t="e">
        <f>IF(B92="totale",SUM(P$26:P91),ROUND(M92,2))</f>
        <v>#REF!</v>
      </c>
      <c r="Q92" s="45"/>
    </row>
    <row r="93" spans="1:17" ht="14.25" customHeight="1" x14ac:dyDescent="0.3">
      <c r="A93" s="1">
        <f t="shared" si="12"/>
        <v>0</v>
      </c>
      <c r="B93" s="24" t="str">
        <f t="shared" si="19"/>
        <v/>
      </c>
      <c r="C93" s="25" t="str">
        <f t="shared" si="11"/>
        <v/>
      </c>
      <c r="D93" s="72">
        <f>IF(B93="Totale",SUM($D$26:D92),IF(B93="",0,IF(B93=$L$17,$G$17-(SUM($D$26:D92)),(($A$7*(1/((1+$L$19)^($L$17-B92))))))))</f>
        <v>0</v>
      </c>
      <c r="E93" s="79">
        <f t="shared" si="17"/>
        <v>0</v>
      </c>
      <c r="F93" s="22">
        <f t="shared" si="20"/>
        <v>0</v>
      </c>
      <c r="G93" s="22"/>
      <c r="H93" s="22"/>
      <c r="I93" s="22" t="str">
        <f>IF(B93="Totale",SUM($I$26:I92),IF(B93="","",(($L$18-D93))))</f>
        <v/>
      </c>
      <c r="J93" s="22"/>
      <c r="K93" s="23" t="str">
        <f t="shared" si="16"/>
        <v/>
      </c>
      <c r="L93" s="23" t="str">
        <f t="shared" si="18"/>
        <v/>
      </c>
      <c r="M93" s="53" t="e">
        <f>IF(B93="totale",SUM(M92:M93),1/$G$18*FISSO!$D$18*#REF!)</f>
        <v>#REF!</v>
      </c>
      <c r="N93" s="53" t="str">
        <f>IF(B93="totale",SUM($N$26:N92),IF($B93="","",((1/$G$18*FISSO!$E$18*#REF!))))</f>
        <v/>
      </c>
      <c r="P93" s="56" t="e">
        <f>IF(B93="totale",SUM(P$26:P92),ROUND(M93,2))</f>
        <v>#REF!</v>
      </c>
      <c r="Q93" s="45"/>
    </row>
    <row r="94" spans="1:17" ht="14.25" customHeight="1" x14ac:dyDescent="0.3">
      <c r="A94" s="1">
        <f t="shared" si="12"/>
        <v>0</v>
      </c>
      <c r="B94" s="24" t="str">
        <f t="shared" si="19"/>
        <v/>
      </c>
      <c r="C94" s="25" t="str">
        <f t="shared" si="11"/>
        <v/>
      </c>
      <c r="D94" s="72">
        <f>IF(B94="Totale",SUM($D$26:D93),IF(B94="",0,IF(B94=$L$17,$G$17-(SUM($D$26:D93)),(($A$7*(1/((1+$L$19)^($L$17-B93))))))))</f>
        <v>0</v>
      </c>
      <c r="E94" s="79">
        <f t="shared" si="17"/>
        <v>0</v>
      </c>
      <c r="F94" s="22">
        <f t="shared" si="20"/>
        <v>0</v>
      </c>
      <c r="G94" s="22"/>
      <c r="H94" s="22"/>
      <c r="I94" s="22" t="str">
        <f>IF(B94="Totale",SUM($I$26:I93),IF(B94="","",(($L$18-D94))))</f>
        <v/>
      </c>
      <c r="J94" s="22"/>
      <c r="K94" s="23" t="str">
        <f t="shared" si="16"/>
        <v/>
      </c>
      <c r="L94" s="23" t="str">
        <f t="shared" si="18"/>
        <v/>
      </c>
      <c r="M94" s="53" t="e">
        <f>IF(B94="totale",SUM(M93:M94),1/$G$18*FISSO!$D$18*#REF!)</f>
        <v>#REF!</v>
      </c>
      <c r="N94" s="53" t="str">
        <f>IF(B94="totale",SUM($N$26:N93),IF($B94="","",((1/$G$18*FISSO!$E$18*#REF!))))</f>
        <v/>
      </c>
      <c r="P94" s="56" t="e">
        <f>IF(B94="totale",SUM(P$26:P93),ROUND(M94,2))</f>
        <v>#REF!</v>
      </c>
      <c r="Q94" s="45"/>
    </row>
    <row r="95" spans="1:17" ht="14.25" customHeight="1" x14ac:dyDescent="0.3">
      <c r="A95" s="1">
        <f t="shared" si="12"/>
        <v>0</v>
      </c>
      <c r="B95" s="24" t="str">
        <f t="shared" si="19"/>
        <v/>
      </c>
      <c r="C95" s="25" t="str">
        <f t="shared" si="11"/>
        <v/>
      </c>
      <c r="D95" s="72">
        <f>IF(B95="Totale",SUM($D$26:D94),IF(B95="",0,IF(B95=$L$17,$G$17-(SUM($D$26:D94)),(($A$7*(1/((1+$L$19)^($L$17-B94))))))))</f>
        <v>0</v>
      </c>
      <c r="E95" s="79">
        <f t="shared" si="17"/>
        <v>0</v>
      </c>
      <c r="F95" s="22">
        <f t="shared" si="20"/>
        <v>0</v>
      </c>
      <c r="G95" s="22"/>
      <c r="H95" s="22"/>
      <c r="I95" s="22" t="str">
        <f>IF(B95="Totale",SUM($I$26:I94),IF(B95="","",(($L$18-D95))))</f>
        <v/>
      </c>
      <c r="J95" s="22"/>
      <c r="K95" s="23" t="str">
        <f t="shared" si="16"/>
        <v/>
      </c>
      <c r="L95" s="23" t="str">
        <f t="shared" si="18"/>
        <v/>
      </c>
      <c r="M95" s="53" t="e">
        <f>IF(B95="totale",SUM(M94:M95),1/$G$18*FISSO!$D$18*#REF!)</f>
        <v>#REF!</v>
      </c>
      <c r="N95" s="53" t="str">
        <f>IF(B95="totale",SUM($N$26:N94),IF($B95="","",((1/$G$18*FISSO!$E$18*#REF!))))</f>
        <v/>
      </c>
      <c r="P95" s="56" t="e">
        <f>IF(B95="totale",SUM(P$26:P94),ROUND(M95,2))</f>
        <v>#REF!</v>
      </c>
      <c r="Q95" s="45"/>
    </row>
    <row r="96" spans="1:17" ht="14.25" customHeight="1" x14ac:dyDescent="0.3">
      <c r="A96" s="1">
        <f t="shared" si="12"/>
        <v>0</v>
      </c>
      <c r="B96" s="24" t="str">
        <f t="shared" si="19"/>
        <v/>
      </c>
      <c r="C96" s="25" t="str">
        <f t="shared" si="11"/>
        <v/>
      </c>
      <c r="D96" s="72">
        <f>IF(B96="Totale",SUM($D$26:D95),IF(B96="",0,IF(B96=$L$17,$G$17-(SUM($D$26:D95)),(($A$7*(1/((1+$L$19)^($L$17-B95))))))))</f>
        <v>0</v>
      </c>
      <c r="E96" s="79">
        <f t="shared" si="17"/>
        <v>0</v>
      </c>
      <c r="F96" s="22">
        <f t="shared" si="20"/>
        <v>0</v>
      </c>
      <c r="G96" s="22"/>
      <c r="H96" s="22"/>
      <c r="I96" s="22" t="str">
        <f>IF(B96="Totale",SUM($I$26:I95),IF(B96="","",(($L$18-D96))))</f>
        <v/>
      </c>
      <c r="J96" s="22"/>
      <c r="K96" s="23" t="str">
        <f t="shared" si="16"/>
        <v/>
      </c>
      <c r="L96" s="23" t="str">
        <f t="shared" si="18"/>
        <v/>
      </c>
      <c r="M96" s="53" t="e">
        <f>IF(B96="totale",SUM(M95:M96),1/$G$18*FISSO!$D$18*#REF!)</f>
        <v>#REF!</v>
      </c>
      <c r="N96" s="53" t="str">
        <f>IF(B96="totale",SUM($N$26:N95),IF($B96="","",((1/$G$18*FISSO!$E$18*#REF!))))</f>
        <v/>
      </c>
      <c r="P96" s="56" t="e">
        <f>IF(B96="totale",SUM(P$26:P95),ROUND(M96,2))</f>
        <v>#REF!</v>
      </c>
      <c r="Q96" s="45"/>
    </row>
    <row r="97" spans="1:17" ht="14.25" customHeight="1" x14ac:dyDescent="0.3">
      <c r="A97" s="1">
        <f t="shared" si="12"/>
        <v>0</v>
      </c>
      <c r="B97" s="24" t="str">
        <f t="shared" si="19"/>
        <v/>
      </c>
      <c r="C97" s="25" t="str">
        <f t="shared" si="11"/>
        <v/>
      </c>
      <c r="D97" s="72">
        <f>IF(B97="Totale",SUM($D$26:D96),IF(B97="",0,IF(B97=$L$17,$G$17-(SUM($D$26:D96)),(($A$7*(1/((1+$L$19)^($L$17-B96))))))))</f>
        <v>0</v>
      </c>
      <c r="E97" s="79">
        <f t="shared" si="17"/>
        <v>0</v>
      </c>
      <c r="F97" s="22">
        <f t="shared" si="20"/>
        <v>0</v>
      </c>
      <c r="G97" s="22"/>
      <c r="H97" s="22"/>
      <c r="I97" s="22" t="str">
        <f>IF(B97="Totale",SUM($I$26:I96),IF(B97="","",(($L$18-D97))))</f>
        <v/>
      </c>
      <c r="J97" s="22"/>
      <c r="K97" s="23" t="str">
        <f t="shared" si="16"/>
        <v/>
      </c>
      <c r="L97" s="23" t="str">
        <f t="shared" si="18"/>
        <v/>
      </c>
      <c r="M97" s="53" t="e">
        <f>IF(B97="totale",SUM(M96:M97),1/$G$18*FISSO!$D$18*#REF!)</f>
        <v>#REF!</v>
      </c>
      <c r="N97" s="53" t="str">
        <f>IF(B97="totale",SUM($N$26:N96),IF($B97="","",((1/$G$18*FISSO!$E$18*#REF!))))</f>
        <v/>
      </c>
      <c r="P97" s="56" t="e">
        <f>IF(B97="totale",SUM(P$26:P96),ROUND(M97,2))</f>
        <v>#REF!</v>
      </c>
      <c r="Q97" s="45"/>
    </row>
    <row r="98" spans="1:17" ht="14.25" customHeight="1" x14ac:dyDescent="0.3">
      <c r="A98" s="1">
        <f t="shared" si="12"/>
        <v>0</v>
      </c>
      <c r="B98" s="24" t="str">
        <f t="shared" si="19"/>
        <v/>
      </c>
      <c r="C98" s="25" t="str">
        <f t="shared" si="11"/>
        <v/>
      </c>
      <c r="D98" s="72">
        <f>IF(B98="Totale",SUM($D$26:D97),IF(B98="",0,IF(B98=$L$17,$G$17-(SUM($D$26:D97)),(($A$7*(1/((1+$L$19)^($L$17-B97))))))))</f>
        <v>0</v>
      </c>
      <c r="E98" s="79">
        <f t="shared" si="17"/>
        <v>0</v>
      </c>
      <c r="F98" s="22">
        <f t="shared" si="20"/>
        <v>0</v>
      </c>
      <c r="G98" s="22"/>
      <c r="H98" s="22"/>
      <c r="I98" s="22" t="str">
        <f>IF(B98="Totale",SUM($I$26:I97),IF(B98="","",(($L$18-D98))))</f>
        <v/>
      </c>
      <c r="J98" s="22"/>
      <c r="K98" s="23" t="str">
        <f t="shared" si="16"/>
        <v/>
      </c>
      <c r="L98" s="23" t="str">
        <f t="shared" si="18"/>
        <v/>
      </c>
      <c r="M98" s="53" t="e">
        <f>IF(B98="totale",SUM(M97:M98),1/$G$18*FISSO!$D$18*#REF!)</f>
        <v>#REF!</v>
      </c>
      <c r="N98" s="53" t="str">
        <f>IF(B98="totale",SUM($N$26:N97),IF($B98="","",((1/$G$18*FISSO!$E$18*#REF!))))</f>
        <v/>
      </c>
      <c r="P98" s="56" t="e">
        <f>IF(B98="totale",SUM(P$26:P97),ROUND(M98,2))</f>
        <v>#REF!</v>
      </c>
      <c r="Q98" s="45"/>
    </row>
    <row r="99" spans="1:17" ht="14.25" customHeight="1" x14ac:dyDescent="0.3">
      <c r="A99" s="1">
        <f t="shared" si="12"/>
        <v>0</v>
      </c>
      <c r="B99" s="24" t="str">
        <f t="shared" si="19"/>
        <v/>
      </c>
      <c r="C99" s="25" t="str">
        <f t="shared" si="11"/>
        <v/>
      </c>
      <c r="D99" s="72">
        <f>IF(B99="Totale",SUM($D$26:D98),IF(B99="",0,IF(B99=$L$17,$G$17-(SUM($D$26:D98)),(($A$7*(1/((1+$L$19)^($L$17-B98))))))))</f>
        <v>0</v>
      </c>
      <c r="E99" s="79">
        <f t="shared" si="17"/>
        <v>0</v>
      </c>
      <c r="F99" s="22">
        <f t="shared" si="20"/>
        <v>0</v>
      </c>
      <c r="G99" s="22"/>
      <c r="H99" s="22"/>
      <c r="I99" s="22" t="str">
        <f>IF(B99="Totale",SUM($I$26:I98),IF(B99="","",(($L$18-D99))))</f>
        <v/>
      </c>
      <c r="J99" s="22"/>
      <c r="K99" s="23" t="str">
        <f t="shared" si="16"/>
        <v/>
      </c>
      <c r="L99" s="23" t="str">
        <f t="shared" si="18"/>
        <v/>
      </c>
      <c r="M99" s="53" t="e">
        <f>IF(B99="totale",SUM(M98:M99),1/$G$18*FISSO!$D$18*#REF!)</f>
        <v>#REF!</v>
      </c>
      <c r="N99" s="53" t="str">
        <f>IF(B99="totale",SUM($N$26:N98),IF($B99="","",((1/$G$18*FISSO!$E$18*#REF!))))</f>
        <v/>
      </c>
      <c r="P99" s="56" t="e">
        <f>IF(B99="totale",SUM(P$26:P98),ROUND(M99,2))</f>
        <v>#REF!</v>
      </c>
      <c r="Q99" s="45"/>
    </row>
    <row r="100" spans="1:17" ht="14.25" customHeight="1" x14ac:dyDescent="0.3">
      <c r="A100" s="1">
        <f t="shared" si="12"/>
        <v>0</v>
      </c>
      <c r="B100" s="24" t="str">
        <f t="shared" si="19"/>
        <v/>
      </c>
      <c r="C100" s="25" t="str">
        <f t="shared" si="11"/>
        <v/>
      </c>
      <c r="D100" s="72">
        <f>IF(B100="Totale",SUM($D$26:D99),IF(B100="",0,IF(B100=$L$17,$G$17-(SUM($D$26:D99)),(($A$7*(1/((1+$L$19)^($L$17-B99))))))))</f>
        <v>0</v>
      </c>
      <c r="E100" s="79">
        <f t="shared" si="17"/>
        <v>0</v>
      </c>
      <c r="F100" s="22">
        <f t="shared" si="20"/>
        <v>0</v>
      </c>
      <c r="G100" s="22"/>
      <c r="H100" s="22"/>
      <c r="I100" s="22" t="str">
        <f>IF(B100="Totale",SUM($I$26:I99),IF(B100="","",(($L$18-D100))))</f>
        <v/>
      </c>
      <c r="J100" s="22"/>
      <c r="K100" s="23">
        <f>SUM(K26:K99)/2</f>
        <v>3166.7599999999939</v>
      </c>
      <c r="L100" s="23">
        <f>SUM(L26:L99)/2</f>
        <v>43166.759999999995</v>
      </c>
      <c r="M100" s="53" t="e">
        <f>IF(B100="totale",SUM(M99:M100),1/$G$18*FISSO!$D$18*#REF!)</f>
        <v>#REF!</v>
      </c>
      <c r="N100" s="53" t="str">
        <f>IF(B100="totale",SUM($N$26:N99),IF($B100="","",((1/$G$18*FISSO!$E$18*#REF!))))</f>
        <v/>
      </c>
      <c r="P100" s="56" t="e">
        <f>IF(B100="totale",SUM(P$26:P99),ROUND(M100,2))</f>
        <v>#REF!</v>
      </c>
      <c r="Q100" s="45"/>
    </row>
    <row r="101" spans="1:17" ht="14.25" customHeight="1" x14ac:dyDescent="0.3">
      <c r="A101" s="1">
        <f t="shared" si="12"/>
        <v>0</v>
      </c>
      <c r="B101" s="24" t="str">
        <f t="shared" si="19"/>
        <v/>
      </c>
      <c r="C101" s="25" t="str">
        <f t="shared" si="11"/>
        <v/>
      </c>
      <c r="D101" s="72">
        <f>IF(B101="Totale",SUM($D$26:D100),IF(B101="",0,IF(B101=$L$17,$G$17-(SUM($D$26:D100)),(($A$7*(1/((1+$L$19)^($L$17-B100))))))))</f>
        <v>0</v>
      </c>
      <c r="E101" s="79">
        <f t="shared" si="17"/>
        <v>0</v>
      </c>
      <c r="F101" s="22">
        <f t="shared" si="20"/>
        <v>0</v>
      </c>
      <c r="G101" s="22"/>
      <c r="H101" s="22"/>
      <c r="I101" s="22" t="str">
        <f>IF(B101="Totale",SUM($I$26:I100),IF(B101="","",(($L$18-D101))))</f>
        <v/>
      </c>
      <c r="J101" s="22"/>
      <c r="K101" s="23" t="str">
        <f t="shared" ref="K101:K164" si="21">IF(B101="Totale",SUM(D101:I101),IF(B101="","",SUM(D101:I101)))</f>
        <v/>
      </c>
      <c r="L101" s="23" t="str">
        <f t="shared" ref="L101:L164" si="22">IF(B101="","",G101+K101)</f>
        <v/>
      </c>
      <c r="M101" s="53" t="e">
        <f>IF(B101="totale",SUM(M100:M101),1/$G$18*FISSO!$D$18*#REF!)</f>
        <v>#REF!</v>
      </c>
      <c r="N101" s="53" t="str">
        <f>IF(B101="totale",SUM($N$26:N100),IF($B101="","",((1/$G$18*FISSO!$E$18*#REF!))))</f>
        <v/>
      </c>
      <c r="P101" s="56" t="e">
        <f>IF(B101="totale",SUM(P$26:P100),ROUND(M101,2))</f>
        <v>#REF!</v>
      </c>
      <c r="Q101" s="45"/>
    </row>
    <row r="102" spans="1:17" ht="14.25" customHeight="1" x14ac:dyDescent="0.3">
      <c r="A102" s="1">
        <f t="shared" si="12"/>
        <v>0</v>
      </c>
      <c r="B102" s="24" t="str">
        <f t="shared" si="19"/>
        <v/>
      </c>
      <c r="C102" s="25" t="str">
        <f t="shared" si="11"/>
        <v/>
      </c>
      <c r="D102" s="72">
        <f>IF(B102="Totale",SUM($D$26:D101),IF(B102="",0,IF(B102=$L$17,$G$17-(SUM($D$26:D101)),(($A$7*(1/((1+$L$19)^($L$17-B101))))))))</f>
        <v>0</v>
      </c>
      <c r="E102" s="79">
        <f t="shared" si="17"/>
        <v>0</v>
      </c>
      <c r="F102" s="22">
        <f t="shared" si="20"/>
        <v>0</v>
      </c>
      <c r="G102" s="22"/>
      <c r="H102" s="22"/>
      <c r="I102" s="22" t="str">
        <f>IF(B102="Totale",SUM($I$26:I101),IF(B102="","",(($L$18-D102))))</f>
        <v/>
      </c>
      <c r="J102" s="22"/>
      <c r="K102" s="23" t="str">
        <f t="shared" si="21"/>
        <v/>
      </c>
      <c r="L102" s="23" t="str">
        <f t="shared" si="22"/>
        <v/>
      </c>
      <c r="M102" s="53" t="e">
        <f>IF(B102="totale",SUM(M101:M102),1/$G$18*FISSO!$D$18*#REF!)</f>
        <v>#REF!</v>
      </c>
      <c r="N102" s="53" t="str">
        <f>IF(B102="totale",SUM($N$26:N101),IF($B102="","",((1/$G$18*FISSO!$E$18*#REF!))))</f>
        <v/>
      </c>
      <c r="P102" s="56" t="e">
        <f>IF(B102="totale",SUM(P$26:P101),ROUND(M102,2))</f>
        <v>#REF!</v>
      </c>
      <c r="Q102" s="45"/>
    </row>
    <row r="103" spans="1:17" ht="14.25" customHeight="1" x14ac:dyDescent="0.3">
      <c r="A103" s="1">
        <f t="shared" si="12"/>
        <v>0</v>
      </c>
      <c r="B103" s="24" t="str">
        <f t="shared" si="19"/>
        <v/>
      </c>
      <c r="C103" s="25" t="str">
        <f t="shared" si="11"/>
        <v/>
      </c>
      <c r="D103" s="72">
        <f>IF(B103="Totale",SUM($D$26:D102),IF(B103="",0,IF(B103=$L$17,$G$17-(SUM($D$26:D102)),(($A$7*(1/((1+$L$19)^($L$17-B102))))))))</f>
        <v>0</v>
      </c>
      <c r="E103" s="79">
        <f t="shared" si="17"/>
        <v>0</v>
      </c>
      <c r="F103" s="22">
        <f t="shared" si="20"/>
        <v>0</v>
      </c>
      <c r="G103" s="22"/>
      <c r="H103" s="22"/>
      <c r="I103" s="22" t="str">
        <f>IF(B103="Totale",SUM($I$26:I102),IF(B103="","",(($L$18-D103))))</f>
        <v/>
      </c>
      <c r="J103" s="22"/>
      <c r="K103" s="23" t="str">
        <f t="shared" si="21"/>
        <v/>
      </c>
      <c r="L103" s="23" t="str">
        <f t="shared" si="22"/>
        <v/>
      </c>
      <c r="M103" s="53" t="e">
        <f>IF(B103="totale",SUM(M102:M103),1/$G$18*FISSO!$D$18*#REF!)</f>
        <v>#REF!</v>
      </c>
      <c r="N103" s="53" t="str">
        <f>IF(B103="totale",SUM($N$26:N102),IF($B103="","",((1/$G$18*FISSO!$E$18*#REF!))))</f>
        <v/>
      </c>
      <c r="P103" s="56" t="e">
        <f>IF(B103="totale",SUM(P$26:P102),ROUND(M103,2))</f>
        <v>#REF!</v>
      </c>
      <c r="Q103" s="45"/>
    </row>
    <row r="104" spans="1:17" ht="14.25" customHeight="1" x14ac:dyDescent="0.3">
      <c r="A104" s="1">
        <f t="shared" si="12"/>
        <v>0</v>
      </c>
      <c r="B104" s="24" t="str">
        <f t="shared" si="19"/>
        <v/>
      </c>
      <c r="C104" s="25" t="str">
        <f t="shared" ref="C104:C167" si="23">IF($L$17=0,"",IF($L$17&lt;&gt;B103,IF(B103="Totale","",IF(B103="","",DATE(YEAR(C103),MONTH(C103)+1,DAY(C103)))),""))</f>
        <v/>
      </c>
      <c r="D104" s="72">
        <f>IF(B104="Totale",SUM($D$26:D103),IF(B104="",0,IF(B104=$L$17,$G$17-(SUM($D$26:D103)),(($A$7*(1/((1+$L$19)^($L$17-B103))))))))</f>
        <v>0</v>
      </c>
      <c r="E104" s="79">
        <f t="shared" si="17"/>
        <v>0</v>
      </c>
      <c r="F104" s="22">
        <f t="shared" si="20"/>
        <v>0</v>
      </c>
      <c r="G104" s="22"/>
      <c r="H104" s="22"/>
      <c r="I104" s="22" t="str">
        <f>IF(B104="Totale",SUM($I$26:I103),IF(B104="","",(($L$18-D104))))</f>
        <v/>
      </c>
      <c r="J104" s="22"/>
      <c r="K104" s="23" t="str">
        <f t="shared" si="21"/>
        <v/>
      </c>
      <c r="L104" s="23" t="str">
        <f t="shared" si="22"/>
        <v/>
      </c>
      <c r="M104" s="53" t="e">
        <f>IF(B104="totale",SUM(M103:M104),1/$G$18*FISSO!$D$18*#REF!)</f>
        <v>#REF!</v>
      </c>
      <c r="N104" s="53" t="str">
        <f>IF(B104="totale",SUM($N$26:N103),IF($B104="","",((1/$G$18*FISSO!$E$18*#REF!))))</f>
        <v/>
      </c>
      <c r="P104" s="56" t="e">
        <f>IF(B104="totale",SUM(P$26:P103),ROUND(M104,2))</f>
        <v>#REF!</v>
      </c>
      <c r="Q104" s="45"/>
    </row>
    <row r="105" spans="1:17" ht="14.25" customHeight="1" x14ac:dyDescent="0.3">
      <c r="A105" s="1">
        <f t="shared" si="12"/>
        <v>0</v>
      </c>
      <c r="B105" s="24" t="str">
        <f t="shared" si="19"/>
        <v/>
      </c>
      <c r="C105" s="25" t="str">
        <f t="shared" si="23"/>
        <v/>
      </c>
      <c r="D105" s="72">
        <f>IF(B105="Totale",SUM($D$26:D104),IF(B105="",0,IF(B105=$L$17,$G$17-(SUM($D$26:D104)),(($A$7*(1/((1+$L$19)^($L$17-B104))))))))</f>
        <v>0</v>
      </c>
      <c r="E105" s="79">
        <f t="shared" si="17"/>
        <v>0</v>
      </c>
      <c r="F105" s="22">
        <f t="shared" si="20"/>
        <v>0</v>
      </c>
      <c r="G105" s="22"/>
      <c r="H105" s="22"/>
      <c r="I105" s="22" t="str">
        <f>IF(B105="Totale",SUM($I$26:I104),IF(B105="","",(($L$18-D105))))</f>
        <v/>
      </c>
      <c r="J105" s="22"/>
      <c r="K105" s="23" t="str">
        <f t="shared" si="21"/>
        <v/>
      </c>
      <c r="L105" s="23" t="str">
        <f t="shared" si="22"/>
        <v/>
      </c>
      <c r="M105" s="53" t="e">
        <f>IF(B105="totale",SUM(M104:M105),1/$G$18*FISSO!$D$18*#REF!)</f>
        <v>#REF!</v>
      </c>
      <c r="N105" s="53" t="str">
        <f>IF(B105="totale",SUM($N$26:N104),IF($B105="","",((1/$G$18*FISSO!$E$18*#REF!))))</f>
        <v/>
      </c>
      <c r="P105" s="56" t="e">
        <f>IF(B105="totale",SUM(P$26:P104),ROUND(M105,2))</f>
        <v>#REF!</v>
      </c>
      <c r="Q105" s="45"/>
    </row>
    <row r="106" spans="1:17" ht="14.25" customHeight="1" x14ac:dyDescent="0.3">
      <c r="A106" s="1">
        <f t="shared" si="12"/>
        <v>0</v>
      </c>
      <c r="B106" s="24" t="str">
        <f t="shared" si="19"/>
        <v/>
      </c>
      <c r="C106" s="25" t="str">
        <f t="shared" si="23"/>
        <v/>
      </c>
      <c r="D106" s="72">
        <f>IF(B106="Totale",SUM($D$26:D105),IF(B106="",0,IF(B106=$L$17,$G$17-(SUM($D$26:D105)),(($A$7*(1/((1+$L$19)^($L$17-B105))))))))</f>
        <v>0</v>
      </c>
      <c r="E106" s="79">
        <f t="shared" si="17"/>
        <v>0</v>
      </c>
      <c r="F106" s="22">
        <f t="shared" si="20"/>
        <v>0</v>
      </c>
      <c r="G106" s="22"/>
      <c r="H106" s="22"/>
      <c r="I106" s="22" t="str">
        <f>IF(B106="Totale",SUM($I$26:I105),IF(B106="","",(($L$18-D106))))</f>
        <v/>
      </c>
      <c r="J106" s="22"/>
      <c r="K106" s="23" t="str">
        <f t="shared" si="21"/>
        <v/>
      </c>
      <c r="L106" s="23" t="str">
        <f t="shared" si="22"/>
        <v/>
      </c>
      <c r="M106" s="53" t="e">
        <f>IF(B106="totale",SUM(M105:M106),1/$G$18*FISSO!$D$18*#REF!)</f>
        <v>#REF!</v>
      </c>
      <c r="N106" s="53" t="str">
        <f>IF(B106="totale",SUM($N$26:N105),IF($B106="","",((1/$G$18*FISSO!$E$18*#REF!))))</f>
        <v/>
      </c>
      <c r="P106" s="56" t="e">
        <f>IF(B106="totale",SUM(P$26:P105),ROUND(M106,2))</f>
        <v>#REF!</v>
      </c>
      <c r="Q106" s="45"/>
    </row>
    <row r="107" spans="1:17" ht="14.25" customHeight="1" x14ac:dyDescent="0.3">
      <c r="A107" s="1">
        <f t="shared" si="12"/>
        <v>0</v>
      </c>
      <c r="B107" s="24" t="str">
        <f t="shared" si="19"/>
        <v/>
      </c>
      <c r="C107" s="25" t="str">
        <f t="shared" si="23"/>
        <v/>
      </c>
      <c r="D107" s="72">
        <f>IF(B107="Totale",SUM($D$26:D106),IF(B107="",0,IF(B107=$L$17,$G$17-(SUM($D$26:D106)),(($A$7*(1/((1+$L$19)^($L$17-B106))))))))</f>
        <v>0</v>
      </c>
      <c r="E107" s="79">
        <f t="shared" si="17"/>
        <v>0</v>
      </c>
      <c r="F107" s="22">
        <f t="shared" si="20"/>
        <v>0</v>
      </c>
      <c r="G107" s="22"/>
      <c r="H107" s="22"/>
      <c r="I107" s="22" t="str">
        <f>IF(B107="Totale",SUM($I$26:I106),IF(B107="","",(($L$18-D107))))</f>
        <v/>
      </c>
      <c r="J107" s="22"/>
      <c r="K107" s="23" t="str">
        <f t="shared" si="21"/>
        <v/>
      </c>
      <c r="L107" s="23" t="str">
        <f t="shared" si="22"/>
        <v/>
      </c>
      <c r="M107" s="53" t="e">
        <f>IF(B107="totale",SUM(M106:M107),1/$G$18*FISSO!$D$18*#REF!)</f>
        <v>#REF!</v>
      </c>
      <c r="N107" s="53" t="str">
        <f>IF(B107="totale",SUM($N$26:N106),IF($B107="","",((1/$G$18*FISSO!$E$18*#REF!))))</f>
        <v/>
      </c>
      <c r="P107" s="56" t="e">
        <f>IF(B107="totale",SUM(P$26:P106),ROUND(M107,2))</f>
        <v>#REF!</v>
      </c>
      <c r="Q107" s="45"/>
    </row>
    <row r="108" spans="1:17" ht="14.25" customHeight="1" x14ac:dyDescent="0.3">
      <c r="A108" s="1">
        <f t="shared" si="12"/>
        <v>0</v>
      </c>
      <c r="B108" s="24" t="str">
        <f t="shared" si="19"/>
        <v/>
      </c>
      <c r="C108" s="25" t="str">
        <f t="shared" si="23"/>
        <v/>
      </c>
      <c r="D108" s="72">
        <f>IF(B108="Totale",SUM($D$26:D107),IF(B108="",0,IF(B108=$L$17,$G$17-(SUM($D$26:D107)),(($A$7*(1/((1+$L$19)^($L$17-B107))))))))</f>
        <v>0</v>
      </c>
      <c r="E108" s="79">
        <f t="shared" si="17"/>
        <v>0</v>
      </c>
      <c r="F108" s="22">
        <f t="shared" si="20"/>
        <v>0</v>
      </c>
      <c r="G108" s="22"/>
      <c r="H108" s="22"/>
      <c r="I108" s="22" t="str">
        <f>IF(B108="Totale",SUM($I$26:I107),IF(B108="","",(($L$18-D108))))</f>
        <v/>
      </c>
      <c r="J108" s="22"/>
      <c r="K108" s="23" t="str">
        <f t="shared" si="21"/>
        <v/>
      </c>
      <c r="L108" s="23" t="str">
        <f t="shared" si="22"/>
        <v/>
      </c>
      <c r="M108" s="53" t="e">
        <f>IF(B108="totale",SUM(M107:M108),1/$G$18*FISSO!$D$18*#REF!)</f>
        <v>#REF!</v>
      </c>
      <c r="N108" s="53" t="str">
        <f>IF(B108="totale",SUM($N$26:N107),IF($B108="","",((1/$G$18*FISSO!$E$18*#REF!))))</f>
        <v/>
      </c>
      <c r="P108" s="56" t="e">
        <f>IF(B108="totale",SUM(P$26:P107),ROUND(M108,2))</f>
        <v>#REF!</v>
      </c>
      <c r="Q108" s="45"/>
    </row>
    <row r="109" spans="1:17" ht="14.25" customHeight="1" x14ac:dyDescent="0.3">
      <c r="A109" s="1">
        <f t="shared" si="12"/>
        <v>0</v>
      </c>
      <c r="B109" s="24" t="str">
        <f t="shared" si="19"/>
        <v/>
      </c>
      <c r="C109" s="25" t="str">
        <f t="shared" si="23"/>
        <v/>
      </c>
      <c r="D109" s="72">
        <f>IF(B109="Totale",SUM($D$26:D108),IF(B109="",0,IF(B109=$L$17,$G$17-(SUM($D$26:D108)),(($A$7*(1/((1+$L$19)^($L$17-B108))))))))</f>
        <v>0</v>
      </c>
      <c r="E109" s="79">
        <f t="shared" si="17"/>
        <v>0</v>
      </c>
      <c r="F109" s="22">
        <f t="shared" si="20"/>
        <v>0</v>
      </c>
      <c r="G109" s="22"/>
      <c r="H109" s="22"/>
      <c r="I109" s="22" t="str">
        <f>IF(B109="Totale",SUM($I$26:I108),IF(B109="","",(($L$18-D109))))</f>
        <v/>
      </c>
      <c r="J109" s="22"/>
      <c r="K109" s="23" t="str">
        <f t="shared" si="21"/>
        <v/>
      </c>
      <c r="L109" s="23" t="str">
        <f t="shared" si="22"/>
        <v/>
      </c>
      <c r="M109" s="53" t="e">
        <f>IF(B109="totale",SUM(M108:M109),1/$G$18*FISSO!$D$18*#REF!)</f>
        <v>#REF!</v>
      </c>
      <c r="N109" s="53" t="str">
        <f>IF(B109="totale",SUM($N$26:N108),IF($B109="","",((1/$G$18*FISSO!$E$18*#REF!))))</f>
        <v/>
      </c>
      <c r="P109" s="56" t="e">
        <f>IF(B109="totale",SUM(P$26:P108),ROUND(M109,2))</f>
        <v>#REF!</v>
      </c>
      <c r="Q109" s="45"/>
    </row>
    <row r="110" spans="1:17" ht="14.25" customHeight="1" x14ac:dyDescent="0.3">
      <c r="A110" s="1">
        <f t="shared" si="12"/>
        <v>0</v>
      </c>
      <c r="B110" s="24" t="str">
        <f t="shared" si="19"/>
        <v/>
      </c>
      <c r="C110" s="25" t="str">
        <f t="shared" si="23"/>
        <v/>
      </c>
      <c r="D110" s="72">
        <f>IF(B110="Totale",SUM($D$26:D109),IF(B110="",0,IF(B110=$L$17,$G$17-(SUM($D$26:D109)),(($A$7*(1/((1+$L$19)^($L$17-B109))))))))</f>
        <v>0</v>
      </c>
      <c r="E110" s="79">
        <f t="shared" si="17"/>
        <v>0</v>
      </c>
      <c r="F110" s="22">
        <f t="shared" si="20"/>
        <v>0</v>
      </c>
      <c r="G110" s="22"/>
      <c r="H110" s="22"/>
      <c r="I110" s="22" t="str">
        <f>IF(B110="Totale",SUM($I$26:I109),IF(B110="","",(($L$18-D110))))</f>
        <v/>
      </c>
      <c r="J110" s="22"/>
      <c r="K110" s="23" t="str">
        <f t="shared" si="21"/>
        <v/>
      </c>
      <c r="L110" s="23" t="str">
        <f t="shared" si="22"/>
        <v/>
      </c>
      <c r="M110" s="53" t="e">
        <f>IF(B110="totale",SUM(M109:M110),1/$G$18*FISSO!$D$18*#REF!)</f>
        <v>#REF!</v>
      </c>
      <c r="N110" s="53" t="str">
        <f>IF(B110="totale",SUM($N$26:N109),IF($B110="","",((1/$G$18*FISSO!$E$18*#REF!))))</f>
        <v/>
      </c>
      <c r="P110" s="56" t="e">
        <f>IF(B110="totale",SUM(P$26:P109),ROUND(M110,2))</f>
        <v>#REF!</v>
      </c>
      <c r="Q110" s="45"/>
    </row>
    <row r="111" spans="1:17" ht="14.25" customHeight="1" x14ac:dyDescent="0.3">
      <c r="A111" s="1">
        <f t="shared" si="12"/>
        <v>0</v>
      </c>
      <c r="B111" s="24" t="str">
        <f t="shared" si="19"/>
        <v/>
      </c>
      <c r="C111" s="25" t="str">
        <f t="shared" si="23"/>
        <v/>
      </c>
      <c r="D111" s="72">
        <f>IF(B111="Totale",SUM($D$26:D110),IF(B111="",0,IF(B111=$L$17,$G$17-(SUM($D$26:D110)),(($A$7*(1/((1+$L$19)^($L$17-B110))))))))</f>
        <v>0</v>
      </c>
      <c r="E111" s="79">
        <f t="shared" si="17"/>
        <v>0</v>
      </c>
      <c r="F111" s="22">
        <f t="shared" si="20"/>
        <v>0</v>
      </c>
      <c r="G111" s="22"/>
      <c r="H111" s="22"/>
      <c r="I111" s="22" t="str">
        <f>IF(B111="Totale",SUM($I$26:I110),IF(B111="","",(($L$18-D111))))</f>
        <v/>
      </c>
      <c r="J111" s="22"/>
      <c r="K111" s="23" t="str">
        <f t="shared" si="21"/>
        <v/>
      </c>
      <c r="L111" s="23" t="str">
        <f t="shared" si="22"/>
        <v/>
      </c>
      <c r="M111" s="53" t="e">
        <f>IF(B111="totale",SUM(M110:M111),1/$G$18*FISSO!$D$18*#REF!)</f>
        <v>#REF!</v>
      </c>
      <c r="N111" s="53" t="str">
        <f>IF(B111="totale",SUM($N$26:N110),IF($B111="","",((1/$G$18*FISSO!$E$18*#REF!))))</f>
        <v/>
      </c>
      <c r="P111" s="56" t="e">
        <f>IF(B111="totale",SUM(P$26:P110),ROUND(M111,2))</f>
        <v>#REF!</v>
      </c>
      <c r="Q111" s="45"/>
    </row>
    <row r="112" spans="1:17" ht="14.25" customHeight="1" x14ac:dyDescent="0.3">
      <c r="A112" s="1">
        <f t="shared" si="12"/>
        <v>0</v>
      </c>
      <c r="B112" s="24" t="str">
        <f t="shared" si="19"/>
        <v/>
      </c>
      <c r="C112" s="25" t="str">
        <f t="shared" si="23"/>
        <v/>
      </c>
      <c r="D112" s="72">
        <f>IF(B112="Totale",SUM($D$26:D111),IF(B112="",0,IF(B112=$L$17,$G$17-(SUM($D$26:D111)),(($A$7*(1/((1+$L$19)^($L$17-B111))))))))</f>
        <v>0</v>
      </c>
      <c r="E112" s="79">
        <f t="shared" si="17"/>
        <v>0</v>
      </c>
      <c r="F112" s="22">
        <f t="shared" si="20"/>
        <v>0</v>
      </c>
      <c r="G112" s="22"/>
      <c r="H112" s="22"/>
      <c r="I112" s="22" t="str">
        <f>IF(B112="Totale",SUM($I$26:I111),IF(B112="","",(($L$18-D112))))</f>
        <v/>
      </c>
      <c r="J112" s="22"/>
      <c r="K112" s="23" t="str">
        <f t="shared" si="21"/>
        <v/>
      </c>
      <c r="L112" s="23" t="str">
        <f t="shared" si="22"/>
        <v/>
      </c>
      <c r="M112" s="53" t="e">
        <f>IF(B112="totale",SUM(M111:M112),1/$G$18*FISSO!$D$18*#REF!)</f>
        <v>#REF!</v>
      </c>
      <c r="N112" s="53" t="str">
        <f>IF(B112="totale",SUM($N$26:N111),IF($B112="","",((1/$G$18*FISSO!$E$18*#REF!))))</f>
        <v/>
      </c>
      <c r="P112" s="56" t="e">
        <f>IF(B112="totale",SUM(P$26:P111),ROUND(M112,2))</f>
        <v>#REF!</v>
      </c>
      <c r="Q112" s="45"/>
    </row>
    <row r="113" spans="1:17" ht="14.25" customHeight="1" x14ac:dyDescent="0.3">
      <c r="A113" s="1">
        <f t="shared" si="12"/>
        <v>0</v>
      </c>
      <c r="B113" s="24" t="str">
        <f t="shared" si="19"/>
        <v/>
      </c>
      <c r="C113" s="25" t="str">
        <f t="shared" si="23"/>
        <v/>
      </c>
      <c r="D113" s="72">
        <f>IF(B113="Totale",SUM($D$26:D112),IF(B113="",0,IF(B113=$L$17,$G$17-(SUM($D$26:D112)),(($A$7*(1/((1+$L$19)^($L$17-B112))))))))</f>
        <v>0</v>
      </c>
      <c r="E113" s="79">
        <f t="shared" si="17"/>
        <v>0</v>
      </c>
      <c r="F113" s="22">
        <f t="shared" si="20"/>
        <v>0</v>
      </c>
      <c r="G113" s="22"/>
      <c r="H113" s="22"/>
      <c r="I113" s="22" t="str">
        <f>IF(B113="Totale",SUM($I$26:I112),IF(B113="","",(($L$18-D113))))</f>
        <v/>
      </c>
      <c r="J113" s="22"/>
      <c r="K113" s="23" t="str">
        <f t="shared" si="21"/>
        <v/>
      </c>
      <c r="L113" s="23" t="str">
        <f t="shared" si="22"/>
        <v/>
      </c>
      <c r="M113" s="53" t="e">
        <f>IF(B113="totale",SUM(M112:M113),1/$G$18*FISSO!$D$18*#REF!)</f>
        <v>#REF!</v>
      </c>
      <c r="N113" s="53" t="str">
        <f>IF(B113="totale",SUM($N$26:N112),IF($B113="","",((1/$G$18*FISSO!$E$18*#REF!))))</f>
        <v/>
      </c>
      <c r="P113" s="56" t="e">
        <f>IF(B113="totale",SUM(P$26:P112),ROUND(M113,2))</f>
        <v>#REF!</v>
      </c>
      <c r="Q113" s="45"/>
    </row>
    <row r="114" spans="1:17" ht="14.25" customHeight="1" x14ac:dyDescent="0.3">
      <c r="A114" s="1">
        <f t="shared" si="12"/>
        <v>0</v>
      </c>
      <c r="B114" s="24" t="str">
        <f t="shared" si="19"/>
        <v/>
      </c>
      <c r="C114" s="25" t="str">
        <f t="shared" si="23"/>
        <v/>
      </c>
      <c r="D114" s="72">
        <f>IF(B114="Totale",SUM($D$26:D113),IF(B114="",0,IF(B114=$L$17,$G$17-(SUM($D$26:D113)),(($A$7*(1/((1+$L$19)^($L$17-B113))))))))</f>
        <v>0</v>
      </c>
      <c r="E114" s="79">
        <f t="shared" si="17"/>
        <v>0</v>
      </c>
      <c r="F114" s="22">
        <f t="shared" si="20"/>
        <v>0</v>
      </c>
      <c r="G114" s="22"/>
      <c r="H114" s="22"/>
      <c r="I114" s="22" t="str">
        <f>IF(B114="Totale",SUM($I$26:I113),IF(B114="","",(($L$18-D114))))</f>
        <v/>
      </c>
      <c r="J114" s="22"/>
      <c r="K114" s="23" t="str">
        <f t="shared" si="21"/>
        <v/>
      </c>
      <c r="L114" s="23" t="str">
        <f t="shared" si="22"/>
        <v/>
      </c>
      <c r="M114" s="53" t="e">
        <f>IF(B114="totale",SUM(M113:M114),1/$G$18*FISSO!$D$18*#REF!)</f>
        <v>#REF!</v>
      </c>
      <c r="N114" s="53" t="str">
        <f>IF(B114="totale",SUM($N$26:N113),IF($B114="","",((1/$G$18*FISSO!$E$18*#REF!))))</f>
        <v/>
      </c>
      <c r="P114" s="56" t="e">
        <f>IF(B114="totale",SUM(P$26:P113),ROUND(M114,2))</f>
        <v>#REF!</v>
      </c>
      <c r="Q114" s="45"/>
    </row>
    <row r="115" spans="1:17" ht="14.25" customHeight="1" x14ac:dyDescent="0.3">
      <c r="A115" s="1">
        <f t="shared" si="12"/>
        <v>0</v>
      </c>
      <c r="B115" s="24" t="str">
        <f t="shared" si="19"/>
        <v/>
      </c>
      <c r="C115" s="25" t="str">
        <f t="shared" si="23"/>
        <v/>
      </c>
      <c r="D115" s="72">
        <f>IF(B115="Totale",SUM($D$26:D114),IF(B115="",0,IF(B115=$L$17,$G$17-(SUM($D$26:D114)),(($A$7*(1/((1+$L$19)^($L$17-B114))))))))</f>
        <v>0</v>
      </c>
      <c r="E115" s="79">
        <f t="shared" si="17"/>
        <v>0</v>
      </c>
      <c r="F115" s="22">
        <f t="shared" si="20"/>
        <v>0</v>
      </c>
      <c r="G115" s="22"/>
      <c r="H115" s="22"/>
      <c r="I115" s="22" t="str">
        <f>IF(B115="Totale",SUM($I$26:I114),IF(B115="","",(($L$18-D115))))</f>
        <v/>
      </c>
      <c r="J115" s="22"/>
      <c r="K115" s="23" t="str">
        <f t="shared" si="21"/>
        <v/>
      </c>
      <c r="L115" s="23" t="str">
        <f t="shared" si="22"/>
        <v/>
      </c>
      <c r="M115" s="53" t="e">
        <f>IF(B115="totale",SUM(M114:M115),1/$G$18*FISSO!$D$18*#REF!)</f>
        <v>#REF!</v>
      </c>
      <c r="N115" s="53" t="str">
        <f>IF(B115="totale",SUM($N$26:N114),IF($B115="","",((1/$G$18*FISSO!$E$18*#REF!))))</f>
        <v/>
      </c>
      <c r="P115" s="56" t="e">
        <f>IF(B115="totale",SUM(P$26:P114),ROUND(M115,2))</f>
        <v>#REF!</v>
      </c>
      <c r="Q115" s="45"/>
    </row>
    <row r="116" spans="1:17" ht="14.25" customHeight="1" x14ac:dyDescent="0.3">
      <c r="A116" s="1">
        <f t="shared" si="12"/>
        <v>0</v>
      </c>
      <c r="B116" s="24" t="str">
        <f t="shared" si="19"/>
        <v/>
      </c>
      <c r="C116" s="25" t="str">
        <f t="shared" si="23"/>
        <v/>
      </c>
      <c r="D116" s="72">
        <f>IF(B116="Totale",SUM($D$26:D115),IF(B116="",0,IF(B116=$L$17,$G$17-(SUM($D$26:D115)),(($A$7*(1/((1+$L$19)^($L$17-B115))))))))</f>
        <v>0</v>
      </c>
      <c r="E116" s="79">
        <f t="shared" si="17"/>
        <v>0</v>
      </c>
      <c r="F116" s="22">
        <f t="shared" si="20"/>
        <v>0</v>
      </c>
      <c r="G116" s="22"/>
      <c r="H116" s="22"/>
      <c r="I116" s="22" t="str">
        <f>IF(B116="Totale",SUM($I$26:I115),IF(B116="","",(($L$18-D116))))</f>
        <v/>
      </c>
      <c r="J116" s="22"/>
      <c r="K116" s="23" t="str">
        <f t="shared" si="21"/>
        <v/>
      </c>
      <c r="L116" s="23" t="str">
        <f t="shared" si="22"/>
        <v/>
      </c>
      <c r="M116" s="53" t="e">
        <f>IF(B116="totale",SUM(M115:M116),1/$G$18*FISSO!$D$18*#REF!)</f>
        <v>#REF!</v>
      </c>
      <c r="N116" s="53" t="str">
        <f>IF(B116="totale",SUM($N$26:N115),IF($B116="","",((1/$G$18*FISSO!$E$18*#REF!))))</f>
        <v/>
      </c>
      <c r="P116" s="56" t="e">
        <f>IF(B116="totale",SUM(P$26:P115),ROUND(M116,2))</f>
        <v>#REF!</v>
      </c>
      <c r="Q116" s="45"/>
    </row>
    <row r="117" spans="1:17" ht="14.25" customHeight="1" x14ac:dyDescent="0.3">
      <c r="A117" s="1">
        <f t="shared" si="12"/>
        <v>0</v>
      </c>
      <c r="B117" s="24" t="str">
        <f t="shared" si="19"/>
        <v/>
      </c>
      <c r="C117" s="25" t="str">
        <f t="shared" si="23"/>
        <v/>
      </c>
      <c r="D117" s="72">
        <f>IF(B117="Totale",SUM($D$26:D116),IF(B117="",0,IF(B117=$L$17,$G$17-(SUM($D$26:D116)),(($A$7*(1/((1+$L$19)^($L$17-B116))))))))</f>
        <v>0</v>
      </c>
      <c r="E117" s="79">
        <f t="shared" si="17"/>
        <v>0</v>
      </c>
      <c r="F117" s="22">
        <f t="shared" si="20"/>
        <v>0</v>
      </c>
      <c r="G117" s="22"/>
      <c r="H117" s="22"/>
      <c r="I117" s="22" t="str">
        <f>IF(B117="Totale",SUM($I$26:I116),IF(B117="","",(($L$18-D117))))</f>
        <v/>
      </c>
      <c r="J117" s="22"/>
      <c r="K117" s="23" t="str">
        <f t="shared" si="21"/>
        <v/>
      </c>
      <c r="L117" s="23" t="str">
        <f t="shared" si="22"/>
        <v/>
      </c>
      <c r="M117" s="53" t="e">
        <f>IF(B117="totale",SUM(M116:M117),1/$G$18*FISSO!$D$18*#REF!)</f>
        <v>#REF!</v>
      </c>
      <c r="N117" s="53" t="str">
        <f>IF(B117="totale",SUM($N$26:N116),IF($B117="","",((1/$G$18*FISSO!$E$18*#REF!))))</f>
        <v/>
      </c>
      <c r="P117" s="56" t="e">
        <f>IF(B117="totale",SUM(P$26:P116),ROUND(M117,2))</f>
        <v>#REF!</v>
      </c>
      <c r="Q117" s="45"/>
    </row>
    <row r="118" spans="1:17" ht="14.25" customHeight="1" x14ac:dyDescent="0.3">
      <c r="A118" s="1">
        <f t="shared" si="12"/>
        <v>0</v>
      </c>
      <c r="B118" s="24" t="str">
        <f t="shared" si="19"/>
        <v/>
      </c>
      <c r="C118" s="25" t="str">
        <f t="shared" si="23"/>
        <v/>
      </c>
      <c r="D118" s="72">
        <f>IF(B118="Totale",SUM($D$26:D117),IF(B118="",0,IF(B118=$L$17,$G$17-(SUM($D$26:D117)),(($A$7*(1/((1+$L$19)^($L$17-B117))))))))</f>
        <v>0</v>
      </c>
      <c r="E118" s="79">
        <f t="shared" si="17"/>
        <v>0</v>
      </c>
      <c r="F118" s="22">
        <f t="shared" si="20"/>
        <v>0</v>
      </c>
      <c r="G118" s="22"/>
      <c r="H118" s="22"/>
      <c r="I118" s="22" t="str">
        <f>IF(B118="Totale",SUM($I$26:I117),IF(B118="","",(($L$18-D118))))</f>
        <v/>
      </c>
      <c r="J118" s="22"/>
      <c r="K118" s="23" t="str">
        <f t="shared" si="21"/>
        <v/>
      </c>
      <c r="L118" s="23" t="str">
        <f t="shared" si="22"/>
        <v/>
      </c>
      <c r="M118" s="53" t="e">
        <f>IF(B118="totale",SUM(M117:M118),1/$G$18*FISSO!$D$18*#REF!)</f>
        <v>#REF!</v>
      </c>
      <c r="N118" s="53" t="str">
        <f>IF(B118="totale",SUM($N$26:N117),IF($B118="","",((1/$G$18*FISSO!$E$18*#REF!))))</f>
        <v/>
      </c>
      <c r="P118" s="56" t="e">
        <f>IF(B118="totale",SUM(P$26:P117),ROUND(M118,2))</f>
        <v>#REF!</v>
      </c>
      <c r="Q118" s="45"/>
    </row>
    <row r="119" spans="1:17" ht="14.25" customHeight="1" x14ac:dyDescent="0.3">
      <c r="A119" s="1">
        <f t="shared" ref="A119:A136" si="24">IF(B119="Totale",E119-G82,0)</f>
        <v>0</v>
      </c>
      <c r="B119" s="24" t="str">
        <f t="shared" si="19"/>
        <v/>
      </c>
      <c r="C119" s="25" t="str">
        <f t="shared" si="23"/>
        <v/>
      </c>
      <c r="D119" s="72">
        <f>IF(B119="Totale",SUM($D$26:D118),IF(B119="",0,IF(B119=$L$17,$G$17-(SUM($D$26:D118)),(($A$7*(1/((1+$L$19)^($L$17-B118))))))))</f>
        <v>0</v>
      </c>
      <c r="E119" s="79">
        <f t="shared" si="17"/>
        <v>0</v>
      </c>
      <c r="F119" s="22">
        <f t="shared" si="20"/>
        <v>0</v>
      </c>
      <c r="G119" s="22"/>
      <c r="H119" s="22"/>
      <c r="I119" s="22" t="str">
        <f>IF(B119="Totale",SUM($I$26:I118),IF(B119="","",(($L$18-D119))))</f>
        <v/>
      </c>
      <c r="J119" s="22"/>
      <c r="K119" s="23" t="str">
        <f t="shared" si="21"/>
        <v/>
      </c>
      <c r="L119" s="23" t="str">
        <f t="shared" si="22"/>
        <v/>
      </c>
      <c r="M119" s="53" t="e">
        <f>IF(B119="totale",SUM(M118:M119),1/$G$18*FISSO!$D$18*#REF!)</f>
        <v>#REF!</v>
      </c>
      <c r="N119" s="53" t="str">
        <f>IF(B119="totale",SUM($N$26:N118),IF($B119="","",((1/$G$18*FISSO!$E$18*#REF!))))</f>
        <v/>
      </c>
      <c r="P119" s="56" t="e">
        <f>IF(B119="totale",SUM(P$26:P118),ROUND(M119,2))</f>
        <v>#REF!</v>
      </c>
      <c r="Q119" s="45"/>
    </row>
    <row r="120" spans="1:17" ht="14.25" customHeight="1" x14ac:dyDescent="0.3">
      <c r="A120" s="1">
        <f t="shared" si="24"/>
        <v>0</v>
      </c>
      <c r="B120" s="24" t="str">
        <f t="shared" si="19"/>
        <v/>
      </c>
      <c r="C120" s="25" t="str">
        <f t="shared" si="23"/>
        <v/>
      </c>
      <c r="D120" s="72">
        <f>IF(B120="Totale",SUM($D$26:D119),IF(B120="",0,IF(B120=$L$17,$G$17-(SUM($D$26:D119)),(($A$7*(1/((1+$L$19)^($L$17-B119))))))))</f>
        <v>0</v>
      </c>
      <c r="E120" s="79">
        <f t="shared" si="17"/>
        <v>0</v>
      </c>
      <c r="F120" s="22">
        <f t="shared" si="20"/>
        <v>0</v>
      </c>
      <c r="G120" s="22"/>
      <c r="H120" s="22"/>
      <c r="I120" s="22" t="str">
        <f>IF(B120="Totale",SUM($I$26:I119),IF(B120="","",(($L$18-D120))))</f>
        <v/>
      </c>
      <c r="J120" s="22"/>
      <c r="K120" s="23" t="str">
        <f t="shared" si="21"/>
        <v/>
      </c>
      <c r="L120" s="23" t="str">
        <f t="shared" si="22"/>
        <v/>
      </c>
      <c r="M120" s="53" t="e">
        <f>IF(B120="totale",SUM(M119:M120),1/$G$18*FISSO!$D$18*#REF!)</f>
        <v>#REF!</v>
      </c>
      <c r="N120" s="53" t="str">
        <f>IF(B120="totale",SUM($N$26:N119),IF($B120="","",((1/$G$18*FISSO!$E$18*#REF!))))</f>
        <v/>
      </c>
      <c r="P120" s="56" t="e">
        <f>IF(B120="totale",SUM(P$26:P119),ROUND(M120,2))</f>
        <v>#REF!</v>
      </c>
      <c r="Q120" s="45"/>
    </row>
    <row r="121" spans="1:17" ht="14.25" customHeight="1" x14ac:dyDescent="0.3">
      <c r="A121" s="1">
        <f t="shared" si="24"/>
        <v>0</v>
      </c>
      <c r="B121" s="24" t="str">
        <f t="shared" si="19"/>
        <v/>
      </c>
      <c r="C121" s="25" t="str">
        <f t="shared" si="23"/>
        <v/>
      </c>
      <c r="D121" s="72">
        <f>IF(B121="Totale",SUM($D$26:D120),IF(B121="",0,IF(B121=$L$17,$G$17-(SUM($D$26:D120)),(($A$7*(1/((1+$L$19)^($L$17-B120))))))))</f>
        <v>0</v>
      </c>
      <c r="E121" s="79">
        <f t="shared" si="17"/>
        <v>0</v>
      </c>
      <c r="F121" s="22">
        <f t="shared" si="20"/>
        <v>0</v>
      </c>
      <c r="G121" s="22"/>
      <c r="H121" s="22"/>
      <c r="I121" s="22" t="str">
        <f>IF(B121="Totale",SUM($I$26:I120),IF(B121="","",(($L$18-D121))))</f>
        <v/>
      </c>
      <c r="J121" s="22"/>
      <c r="K121" s="23" t="str">
        <f t="shared" si="21"/>
        <v/>
      </c>
      <c r="L121" s="23" t="str">
        <f t="shared" si="22"/>
        <v/>
      </c>
      <c r="M121" s="53" t="e">
        <f>IF(B121="totale",SUM(M120:M121),1/$G$18*FISSO!$D$18*#REF!)</f>
        <v>#REF!</v>
      </c>
      <c r="N121" s="53" t="str">
        <f>IF(B121="totale",SUM($N$26:N120),IF($B121="","",((1/$G$18*FISSO!$E$18*#REF!))))</f>
        <v/>
      </c>
      <c r="P121" s="56" t="e">
        <f>IF(B121="totale",SUM(P$26:P120),ROUND(M121,2))</f>
        <v>#REF!</v>
      </c>
      <c r="Q121" s="45"/>
    </row>
    <row r="122" spans="1:17" ht="14.25" customHeight="1" x14ac:dyDescent="0.3">
      <c r="A122" s="1">
        <f t="shared" si="24"/>
        <v>0</v>
      </c>
      <c r="B122" s="24" t="str">
        <f t="shared" si="19"/>
        <v/>
      </c>
      <c r="C122" s="25" t="str">
        <f t="shared" si="23"/>
        <v/>
      </c>
      <c r="D122" s="72">
        <f>IF(B122="Totale",SUM($D$26:D121),IF(B122="",0,IF(B122=$L$17,$G$17-(SUM($D$26:D121)),(($A$7*(1/((1+$L$19)^($L$17-B121))))))))</f>
        <v>0</v>
      </c>
      <c r="E122" s="79">
        <f t="shared" si="17"/>
        <v>0</v>
      </c>
      <c r="F122" s="22">
        <f t="shared" si="20"/>
        <v>0</v>
      </c>
      <c r="G122" s="22"/>
      <c r="H122" s="22"/>
      <c r="I122" s="22" t="str">
        <f>IF(B122="Totale",SUM($I$26:I121),IF(B122="","",(($L$18-D122))))</f>
        <v/>
      </c>
      <c r="J122" s="22"/>
      <c r="K122" s="23" t="str">
        <f t="shared" si="21"/>
        <v/>
      </c>
      <c r="L122" s="23" t="str">
        <f t="shared" si="22"/>
        <v/>
      </c>
      <c r="M122" s="53" t="e">
        <f>IF(B122="totale",SUM(M121:M122),1/$G$18*FISSO!$D$18*#REF!)</f>
        <v>#REF!</v>
      </c>
      <c r="N122" s="53" t="str">
        <f>IF(B122="totale",SUM($N$26:N121),IF($B122="","",((1/$G$18*FISSO!$E$18*#REF!))))</f>
        <v/>
      </c>
      <c r="P122" s="56" t="e">
        <f>IF(B122="totale",SUM(P$26:P121),ROUND(M122,2))</f>
        <v>#REF!</v>
      </c>
      <c r="Q122" s="45"/>
    </row>
    <row r="123" spans="1:17" ht="14.25" customHeight="1" x14ac:dyDescent="0.3">
      <c r="A123" s="1">
        <f t="shared" si="24"/>
        <v>0</v>
      </c>
      <c r="B123" s="24" t="str">
        <f t="shared" si="19"/>
        <v/>
      </c>
      <c r="C123" s="25" t="str">
        <f t="shared" si="23"/>
        <v/>
      </c>
      <c r="D123" s="72">
        <f>IF(B123="Totale",SUM($D$26:D122),IF(B123="",0,IF(B123=$L$17,$G$17-(SUM($D$26:D122)),(($A$7*(1/((1+$L$19)^($L$17-B122))))))))</f>
        <v>0</v>
      </c>
      <c r="E123" s="79">
        <f t="shared" si="17"/>
        <v>0</v>
      </c>
      <c r="F123" s="22">
        <f t="shared" si="20"/>
        <v>0</v>
      </c>
      <c r="G123" s="22"/>
      <c r="H123" s="22"/>
      <c r="I123" s="22" t="str">
        <f>IF(B123="Totale",SUM($I$26:I122),IF(B123="","",(($L$18-D123))))</f>
        <v/>
      </c>
      <c r="J123" s="22"/>
      <c r="K123" s="23" t="str">
        <f t="shared" si="21"/>
        <v/>
      </c>
      <c r="L123" s="23" t="str">
        <f t="shared" si="22"/>
        <v/>
      </c>
      <c r="M123" s="53" t="e">
        <f>IF(B123="totale",SUM(M122:M123),1/$G$18*FISSO!$D$18*#REF!)</f>
        <v>#REF!</v>
      </c>
      <c r="N123" s="53" t="str">
        <f>IF(B123="totale",SUM($N$26:N122),IF($B123="","",((1/$G$18*FISSO!$E$18*#REF!))))</f>
        <v/>
      </c>
      <c r="P123" s="56" t="e">
        <f>IF(B123="totale",SUM(P$26:P122),ROUND(M123,2))</f>
        <v>#REF!</v>
      </c>
      <c r="Q123" s="45"/>
    </row>
    <row r="124" spans="1:17" ht="14.25" customHeight="1" x14ac:dyDescent="0.3">
      <c r="A124" s="1">
        <f t="shared" si="24"/>
        <v>0</v>
      </c>
      <c r="B124" s="24" t="str">
        <f t="shared" si="19"/>
        <v/>
      </c>
      <c r="C124" s="25" t="str">
        <f t="shared" si="23"/>
        <v/>
      </c>
      <c r="D124" s="72">
        <f>IF(B124="Totale",SUM($D$26:D123),IF(B124="",0,IF(B124=$L$17,$G$17-(SUM($D$26:D123)),(($A$7*(1/((1+$L$19)^($L$17-B123))))))))</f>
        <v>0</v>
      </c>
      <c r="E124" s="79">
        <f t="shared" si="17"/>
        <v>0</v>
      </c>
      <c r="F124" s="22">
        <f t="shared" si="20"/>
        <v>0</v>
      </c>
      <c r="G124" s="22"/>
      <c r="H124" s="22"/>
      <c r="I124" s="22" t="str">
        <f>IF(B124="Totale",SUM($I$26:I123),IF(B124="","",(($L$18-D124))))</f>
        <v/>
      </c>
      <c r="J124" s="22"/>
      <c r="K124" s="23" t="str">
        <f t="shared" si="21"/>
        <v/>
      </c>
      <c r="L124" s="23" t="str">
        <f t="shared" si="22"/>
        <v/>
      </c>
      <c r="M124" s="53" t="e">
        <f>IF(B124="totale",SUM(M123:M124),1/$G$18*FISSO!$D$18*#REF!)</f>
        <v>#REF!</v>
      </c>
      <c r="N124" s="53" t="str">
        <f>IF(B124="totale",SUM($N$26:N123),IF($B124="","",((1/$G$18*FISSO!$E$18*#REF!))))</f>
        <v/>
      </c>
      <c r="P124" s="56" t="e">
        <f>IF(B124="totale",SUM(P$26:P123),ROUND(M124,2))</f>
        <v>#REF!</v>
      </c>
      <c r="Q124" s="45"/>
    </row>
    <row r="125" spans="1:17" ht="14.25" customHeight="1" x14ac:dyDescent="0.3">
      <c r="A125" s="1">
        <f t="shared" si="24"/>
        <v>0</v>
      </c>
      <c r="B125" s="24" t="str">
        <f t="shared" si="19"/>
        <v/>
      </c>
      <c r="C125" s="25" t="str">
        <f t="shared" si="23"/>
        <v/>
      </c>
      <c r="D125" s="72">
        <f>IF(B125="Totale",SUM($D$26:D124),IF(B125="",0,IF(B125=$L$17,$G$17-(SUM($D$26:D124)),(($A$7*(1/((1+$L$19)^($L$17-B124))))))))</f>
        <v>0</v>
      </c>
      <c r="E125" s="79">
        <f t="shared" si="17"/>
        <v>0</v>
      </c>
      <c r="F125" s="22">
        <f t="shared" si="20"/>
        <v>0</v>
      </c>
      <c r="G125" s="22"/>
      <c r="H125" s="22"/>
      <c r="I125" s="22" t="str">
        <f>IF(B125="Totale",SUM($I$26:I124),IF(B125="","",(($L$18-D125))))</f>
        <v/>
      </c>
      <c r="J125" s="22"/>
      <c r="K125" s="23" t="str">
        <f t="shared" si="21"/>
        <v/>
      </c>
      <c r="L125" s="23" t="str">
        <f t="shared" si="22"/>
        <v/>
      </c>
      <c r="M125" s="53" t="e">
        <f>IF(B125="totale",SUM(M124:M125),1/$G$18*FISSO!$D$18*#REF!)</f>
        <v>#REF!</v>
      </c>
      <c r="N125" s="53" t="str">
        <f>IF(B125="totale",SUM($N$26:N124),IF($B125="","",((1/$G$18*FISSO!$E$18*#REF!))))</f>
        <v/>
      </c>
      <c r="P125" s="56" t="e">
        <f>IF(B125="totale",SUM(P$26:P124),ROUND(M125,2))</f>
        <v>#REF!</v>
      </c>
      <c r="Q125" s="45"/>
    </row>
    <row r="126" spans="1:17" ht="14.25" customHeight="1" x14ac:dyDescent="0.3">
      <c r="A126" s="1">
        <f t="shared" si="24"/>
        <v>0</v>
      </c>
      <c r="B126" s="24" t="str">
        <f t="shared" si="19"/>
        <v/>
      </c>
      <c r="C126" s="25" t="str">
        <f t="shared" si="23"/>
        <v/>
      </c>
      <c r="D126" s="72">
        <f>IF(B126="Totale",SUM($D$26:D125),IF(B126="",0,IF(B126=$L$17,$G$17-(SUM($D$26:D125)),(($A$7*(1/((1+$L$19)^($L$17-B125))))))))</f>
        <v>0</v>
      </c>
      <c r="E126" s="79">
        <f t="shared" si="17"/>
        <v>0</v>
      </c>
      <c r="F126" s="22">
        <f t="shared" si="20"/>
        <v>0</v>
      </c>
      <c r="G126" s="22"/>
      <c r="H126" s="22"/>
      <c r="I126" s="22" t="str">
        <f>IF(B126="Totale",SUM($I$26:I125),IF(B126="","",(($L$18-D126))))</f>
        <v/>
      </c>
      <c r="J126" s="22"/>
      <c r="K126" s="23" t="str">
        <f t="shared" si="21"/>
        <v/>
      </c>
      <c r="L126" s="23" t="str">
        <f t="shared" si="22"/>
        <v/>
      </c>
      <c r="M126" s="53" t="e">
        <f>IF(B126="totale",SUM(M125:M126),1/$G$18*FISSO!$D$18*#REF!)</f>
        <v>#REF!</v>
      </c>
      <c r="N126" s="53" t="str">
        <f>IF(B126="totale",SUM($N$26:N125),IF($B126="","",((1/$G$18*FISSO!$E$18*#REF!))))</f>
        <v/>
      </c>
      <c r="P126" s="56" t="e">
        <f>IF(B126="totale",SUM(P$26:P125),ROUND(M126,2))</f>
        <v>#REF!</v>
      </c>
      <c r="Q126" s="45"/>
    </row>
    <row r="127" spans="1:17" ht="14.25" customHeight="1" x14ac:dyDescent="0.3">
      <c r="A127" s="1">
        <f t="shared" si="24"/>
        <v>0</v>
      </c>
      <c r="B127" s="24" t="str">
        <f t="shared" si="19"/>
        <v/>
      </c>
      <c r="C127" s="25" t="str">
        <f t="shared" si="23"/>
        <v/>
      </c>
      <c r="D127" s="72">
        <f>IF(B127="Totale",SUM($D$26:D126),IF(B127="",0,IF(B127=$L$17,$G$17-(SUM($D$26:D126)),(($A$7*(1/((1+$L$19)^($L$17-B126))))))))</f>
        <v>0</v>
      </c>
      <c r="E127" s="79">
        <f t="shared" si="17"/>
        <v>0</v>
      </c>
      <c r="F127" s="22">
        <f t="shared" si="20"/>
        <v>0</v>
      </c>
      <c r="G127" s="22"/>
      <c r="H127" s="22"/>
      <c r="I127" s="22" t="str">
        <f>IF(B127="Totale",SUM($I$26:I126),IF(B127="","",(($L$18-D127))))</f>
        <v/>
      </c>
      <c r="J127" s="22"/>
      <c r="K127" s="23" t="str">
        <f t="shared" si="21"/>
        <v/>
      </c>
      <c r="L127" s="23" t="str">
        <f t="shared" si="22"/>
        <v/>
      </c>
      <c r="M127" s="53" t="e">
        <f>IF(B127="totale",SUM(M126:M127),1/$G$18*FISSO!$D$18*#REF!)</f>
        <v>#REF!</v>
      </c>
      <c r="N127" s="53" t="str">
        <f>IF(B127="totale",SUM($N$26:N126),IF($B127="","",((1/$G$18*FISSO!$E$18*#REF!))))</f>
        <v/>
      </c>
      <c r="P127" s="56" t="e">
        <f>IF(B127="totale",SUM(P$26:P126),ROUND(M127,2))</f>
        <v>#REF!</v>
      </c>
      <c r="Q127" s="45"/>
    </row>
    <row r="128" spans="1:17" ht="14.25" customHeight="1" x14ac:dyDescent="0.3">
      <c r="A128" s="1">
        <f t="shared" si="24"/>
        <v>0</v>
      </c>
      <c r="B128" s="24" t="str">
        <f t="shared" si="19"/>
        <v/>
      </c>
      <c r="C128" s="25" t="str">
        <f t="shared" si="23"/>
        <v/>
      </c>
      <c r="D128" s="72">
        <f>IF(B128="Totale",SUM($D$26:D127),IF(B128="",0,IF(B128=$L$17,$G$17-(SUM($D$26:D127)),(($A$7*(1/((1+$L$19)^($L$17-B127))))))))</f>
        <v>0</v>
      </c>
      <c r="E128" s="79">
        <f t="shared" si="17"/>
        <v>0</v>
      </c>
      <c r="F128" s="22">
        <f t="shared" si="20"/>
        <v>0</v>
      </c>
      <c r="G128" s="22"/>
      <c r="H128" s="22"/>
      <c r="I128" s="22" t="str">
        <f>IF(B128="Totale",SUM($I$26:I127),IF(B128="","",(($L$18-D128))))</f>
        <v/>
      </c>
      <c r="J128" s="22"/>
      <c r="K128" s="23" t="str">
        <f t="shared" si="21"/>
        <v/>
      </c>
      <c r="L128" s="23" t="str">
        <f t="shared" si="22"/>
        <v/>
      </c>
      <c r="M128" s="53" t="e">
        <f>IF(B128="totale",SUM(M127:M128),1/$G$18*FISSO!$D$18*#REF!)</f>
        <v>#REF!</v>
      </c>
      <c r="N128" s="53" t="str">
        <f>IF(B128="totale",SUM($N$26:N127),IF($B128="","",((1/$G$18*FISSO!$E$18*#REF!))))</f>
        <v/>
      </c>
      <c r="P128" s="56" t="e">
        <f>IF(B128="totale",SUM(P$26:P127),ROUND(M128,2))</f>
        <v>#REF!</v>
      </c>
      <c r="Q128" s="45"/>
    </row>
    <row r="129" spans="1:17" ht="14.25" customHeight="1" x14ac:dyDescent="0.3">
      <c r="A129" s="1">
        <f t="shared" si="24"/>
        <v>0</v>
      </c>
      <c r="B129" s="24" t="str">
        <f t="shared" si="19"/>
        <v/>
      </c>
      <c r="C129" s="25" t="str">
        <f t="shared" si="23"/>
        <v/>
      </c>
      <c r="D129" s="21" t="str">
        <f>IF(B129="Totale",SUM($D$26:D128),IF(B129="","",IF(B129=$L$17,$G$17-(SUM($D$26:D128)),(($A$7*(1/((1+$L$19)^($L$17-B128))))))))</f>
        <v/>
      </c>
      <c r="E129" s="79" t="e">
        <f t="shared" si="17"/>
        <v>#VALUE!</v>
      </c>
      <c r="F129" s="22" t="e">
        <f t="shared" si="20"/>
        <v>#VALUE!</v>
      </c>
      <c r="G129" s="22"/>
      <c r="H129" s="22"/>
      <c r="I129" s="22" t="str">
        <f>IF(B129="Totale",SUM($I$26:I128),IF(B129="","",(($L$18-D129))))</f>
        <v/>
      </c>
      <c r="J129" s="22"/>
      <c r="K129" s="23" t="str">
        <f t="shared" si="21"/>
        <v/>
      </c>
      <c r="L129" s="23" t="str">
        <f t="shared" si="22"/>
        <v/>
      </c>
      <c r="M129" s="53" t="e">
        <f>IF(B129="totale",SUM(M128:M129),1/$G$18*FISSO!$D$18*#REF!)</f>
        <v>#REF!</v>
      </c>
      <c r="N129" s="53" t="str">
        <f>IF(B129="totale",SUM($N$26:N128),IF($B129="","",((1/$G$18*FISSO!$E$18*#REF!))))</f>
        <v/>
      </c>
      <c r="P129" s="56" t="e">
        <f>IF(B129="totale",SUM(P$26:P128),ROUND(M129,2))</f>
        <v>#REF!</v>
      </c>
      <c r="Q129" s="45"/>
    </row>
    <row r="130" spans="1:17" ht="14.25" customHeight="1" x14ac:dyDescent="0.3">
      <c r="A130" s="1">
        <f t="shared" si="24"/>
        <v>0</v>
      </c>
      <c r="B130" s="24" t="str">
        <f t="shared" si="19"/>
        <v/>
      </c>
      <c r="C130" s="25" t="str">
        <f t="shared" si="23"/>
        <v/>
      </c>
      <c r="D130" s="21" t="str">
        <f>IF(B130="Totale",SUM($D$26:D129),IF(B130="","",IF(B130=$L$17,$G$17-(SUM($D$26:D129)),(($A$7*(1/((1+$L$19)^($L$17-B129))))))))</f>
        <v/>
      </c>
      <c r="E130" s="79" t="e">
        <f t="shared" si="17"/>
        <v>#VALUE!</v>
      </c>
      <c r="F130" s="22" t="e">
        <f t="shared" si="20"/>
        <v>#VALUE!</v>
      </c>
      <c r="G130" s="22"/>
      <c r="H130" s="22"/>
      <c r="I130" s="22" t="str">
        <f>IF(B130="Totale",SUM($I$26:I129),IF(B130="","",(($L$18-D130))))</f>
        <v/>
      </c>
      <c r="J130" s="22"/>
      <c r="K130" s="23" t="str">
        <f t="shared" si="21"/>
        <v/>
      </c>
      <c r="L130" s="23" t="str">
        <f t="shared" si="22"/>
        <v/>
      </c>
      <c r="M130" s="53" t="e">
        <f>IF(B130="totale",SUM(M129:M130),1/$G$18*FISSO!$D$18*#REF!)</f>
        <v>#REF!</v>
      </c>
      <c r="N130" s="53" t="str">
        <f>IF(B130="totale",SUM($N$26:N129),IF($B130="","",((1/$G$18*FISSO!$E$18*#REF!))))</f>
        <v/>
      </c>
      <c r="P130" s="56" t="e">
        <f>IF(B130="totale",SUM(P$26:P129),ROUND(M130,2))</f>
        <v>#REF!</v>
      </c>
      <c r="Q130" s="45"/>
    </row>
    <row r="131" spans="1:17" ht="14.25" customHeight="1" x14ac:dyDescent="0.3">
      <c r="A131" s="1">
        <f t="shared" si="24"/>
        <v>0</v>
      </c>
      <c r="B131" s="24" t="str">
        <f t="shared" si="19"/>
        <v/>
      </c>
      <c r="C131" s="25" t="str">
        <f t="shared" si="23"/>
        <v/>
      </c>
      <c r="D131" s="21" t="str">
        <f>IF(B131="Totale",SUM($D$26:D130),IF(B131="","",IF(B131=$L$17,$G$17-(SUM($D$26:D130)),(($A$7*(1/((1+$L$19)^($L$17-B130))))))))</f>
        <v/>
      </c>
      <c r="E131" s="79" t="e">
        <f t="shared" si="17"/>
        <v>#VALUE!</v>
      </c>
      <c r="F131" s="22" t="e">
        <f t="shared" si="20"/>
        <v>#VALUE!</v>
      </c>
      <c r="G131" s="22"/>
      <c r="H131" s="22"/>
      <c r="I131" s="22" t="str">
        <f>IF(B131="Totale",SUM($I$26:I130),IF(B131="","",(($L$18-D131))))</f>
        <v/>
      </c>
      <c r="J131" s="22"/>
      <c r="K131" s="23" t="str">
        <f t="shared" si="21"/>
        <v/>
      </c>
      <c r="L131" s="23" t="str">
        <f t="shared" si="22"/>
        <v/>
      </c>
      <c r="M131" s="53" t="e">
        <f>IF(B131="totale",SUM(M130:M131),1/$G$18*FISSO!$D$18*#REF!)</f>
        <v>#REF!</v>
      </c>
      <c r="N131" s="53" t="str">
        <f>IF(B131="totale",SUM($N$26:N130),IF($B131="","",((1/$G$18*FISSO!$E$18*#REF!))))</f>
        <v/>
      </c>
      <c r="P131" s="56" t="e">
        <f>IF(B131="totale",SUM(P$26:P130),ROUND(M131,2))</f>
        <v>#REF!</v>
      </c>
      <c r="Q131" s="45"/>
    </row>
    <row r="132" spans="1:17" ht="14.25" customHeight="1" x14ac:dyDescent="0.3">
      <c r="A132" s="1">
        <f t="shared" si="24"/>
        <v>0</v>
      </c>
      <c r="B132" s="24" t="str">
        <f t="shared" si="19"/>
        <v/>
      </c>
      <c r="C132" s="25" t="str">
        <f t="shared" si="23"/>
        <v/>
      </c>
      <c r="D132" s="21" t="str">
        <f>IF(B132="Totale",SUM($D$26:D131),IF(B132="","",IF(B132=$L$17,$G$17-(SUM($D$26:D131)),(($A$7*(1/((1+$L$19)^($L$17-B131))))))))</f>
        <v/>
      </c>
      <c r="E132" s="79" t="e">
        <f t="shared" si="17"/>
        <v>#VALUE!</v>
      </c>
      <c r="F132" s="22" t="e">
        <f t="shared" si="20"/>
        <v>#VALUE!</v>
      </c>
      <c r="G132" s="22"/>
      <c r="H132" s="22"/>
      <c r="I132" s="22" t="str">
        <f>IF(B132="Totale",SUM($I$26:I131),IF(B132="","",(($L$18-D132))))</f>
        <v/>
      </c>
      <c r="J132" s="22"/>
      <c r="K132" s="23" t="str">
        <f t="shared" si="21"/>
        <v/>
      </c>
      <c r="L132" s="23" t="str">
        <f t="shared" si="22"/>
        <v/>
      </c>
      <c r="M132" s="53" t="e">
        <f>IF(B132="totale",SUM(M131:M132),1/$G$18*FISSO!$D$18*#REF!)</f>
        <v>#REF!</v>
      </c>
      <c r="N132" s="53" t="str">
        <f>IF(B132="totale",SUM($N$26:N131),IF($B132="","",((1/$G$18*FISSO!$E$18*#REF!))))</f>
        <v/>
      </c>
      <c r="P132" s="56" t="e">
        <f>IF(B132="totale",SUM(P$26:P131),ROUND(M132,2))</f>
        <v>#REF!</v>
      </c>
      <c r="Q132" s="45"/>
    </row>
    <row r="133" spans="1:17" ht="14.25" customHeight="1" x14ac:dyDescent="0.3">
      <c r="A133" s="1">
        <f t="shared" si="24"/>
        <v>0</v>
      </c>
      <c r="B133" s="24" t="str">
        <f t="shared" si="19"/>
        <v/>
      </c>
      <c r="C133" s="25" t="str">
        <f t="shared" si="23"/>
        <v/>
      </c>
      <c r="D133" s="21" t="str">
        <f>IF(B133="Totale",SUM($D$26:D132),IF(B133="","",IF(B133=$L$17,$G$17-(SUM($D$26:D132)),(($A$7*(1/((1+$L$19)^($L$17-B132))))))))</f>
        <v/>
      </c>
      <c r="E133" s="79" t="e">
        <f t="shared" si="17"/>
        <v>#VALUE!</v>
      </c>
      <c r="F133" s="22" t="e">
        <f t="shared" si="20"/>
        <v>#VALUE!</v>
      </c>
      <c r="G133" s="22"/>
      <c r="H133" s="22"/>
      <c r="I133" s="22" t="str">
        <f>IF(B133="Totale",SUM($I$26:I132),IF(B133="","",(($L$18-D133))))</f>
        <v/>
      </c>
      <c r="J133" s="22"/>
      <c r="K133" s="23" t="str">
        <f t="shared" si="21"/>
        <v/>
      </c>
      <c r="L133" s="23" t="str">
        <f t="shared" si="22"/>
        <v/>
      </c>
      <c r="M133" s="53" t="e">
        <f>IF(B133="totale",SUM(M132:M133),1/$G$18*FISSO!$D$18*#REF!)</f>
        <v>#REF!</v>
      </c>
      <c r="N133" s="53" t="str">
        <f>IF(B133="totale",SUM($N$26:N132),IF($B133="","",((1/$G$18*FISSO!$E$18*#REF!))))</f>
        <v/>
      </c>
      <c r="P133" s="56" t="e">
        <f>IF(B133="totale",SUM(P$26:P132),ROUND(M133,2))</f>
        <v>#REF!</v>
      </c>
      <c r="Q133" s="45"/>
    </row>
    <row r="134" spans="1:17" ht="14.25" customHeight="1" x14ac:dyDescent="0.3">
      <c r="A134" s="1">
        <f t="shared" si="24"/>
        <v>0</v>
      </c>
      <c r="B134" s="24" t="str">
        <f t="shared" si="19"/>
        <v/>
      </c>
      <c r="C134" s="25" t="str">
        <f t="shared" si="23"/>
        <v/>
      </c>
      <c r="D134" s="21" t="str">
        <f>IF(B134="Totale",SUM($D$26:D133),IF(B134="","",IF(B134=$L$17,$G$17-(SUM($D$26:D133)),(($A$7*(1/((1+$L$19)^($L$17-B133))))))))</f>
        <v/>
      </c>
      <c r="E134" s="79" t="e">
        <f t="shared" si="17"/>
        <v>#VALUE!</v>
      </c>
      <c r="F134" s="22" t="e">
        <f t="shared" si="20"/>
        <v>#VALUE!</v>
      </c>
      <c r="G134" s="22"/>
      <c r="H134" s="22"/>
      <c r="I134" s="22" t="str">
        <f>IF(B134="Totale",SUM($I$26:I133),IF(B134="","",(($L$18-D134))))</f>
        <v/>
      </c>
      <c r="J134" s="22"/>
      <c r="K134" s="23" t="str">
        <f t="shared" si="21"/>
        <v/>
      </c>
      <c r="L134" s="23" t="str">
        <f t="shared" si="22"/>
        <v/>
      </c>
      <c r="M134" s="53" t="e">
        <f>IF(B134="totale",SUM(M133:M134),1/$G$18*FISSO!$D$18*#REF!)</f>
        <v>#REF!</v>
      </c>
      <c r="N134" s="53" t="str">
        <f>IF(B134="totale",SUM($N$26:N133),IF($B134="","",((1/$G$18*FISSO!$E$18*#REF!))))</f>
        <v/>
      </c>
      <c r="P134" s="56" t="e">
        <f>IF(B134="totale",SUM(P$26:P133),ROUND(M134,2))</f>
        <v>#REF!</v>
      </c>
      <c r="Q134" s="45"/>
    </row>
    <row r="135" spans="1:17" ht="14.25" customHeight="1" x14ac:dyDescent="0.3">
      <c r="A135" s="1">
        <f t="shared" si="24"/>
        <v>0</v>
      </c>
      <c r="B135" s="24" t="str">
        <f t="shared" si="19"/>
        <v/>
      </c>
      <c r="C135" s="25" t="str">
        <f t="shared" si="23"/>
        <v/>
      </c>
      <c r="D135" s="21" t="str">
        <f>IF(B135="Totale",SUM($D$26:D134),IF(B135="","",IF(B135=$L$17,$G$17-(SUM($D$26:D134)),(($A$7*(1/((1+$L$19)^($L$17-B134))))))))</f>
        <v/>
      </c>
      <c r="E135" s="79" t="e">
        <f t="shared" si="17"/>
        <v>#VALUE!</v>
      </c>
      <c r="F135" s="22" t="e">
        <f t="shared" si="20"/>
        <v>#VALUE!</v>
      </c>
      <c r="G135" s="22"/>
      <c r="H135" s="22"/>
      <c r="I135" s="22" t="str">
        <f>IF(B135="Totale",SUM($I$26:I134),IF(B135="","",(($L$18-D135))))</f>
        <v/>
      </c>
      <c r="J135" s="22"/>
      <c r="K135" s="23" t="str">
        <f t="shared" si="21"/>
        <v/>
      </c>
      <c r="L135" s="23" t="str">
        <f t="shared" si="22"/>
        <v/>
      </c>
      <c r="M135" s="53" t="e">
        <f>IF(B135="totale",SUM(M134:M135),1/$G$18*FISSO!$D$18*#REF!)</f>
        <v>#REF!</v>
      </c>
      <c r="N135" s="53" t="str">
        <f>IF(B135="totale",SUM($N$26:N134),IF($B135="","",((1/$G$18*FISSO!$E$18*#REF!))))</f>
        <v/>
      </c>
      <c r="P135" s="56" t="e">
        <f>IF(B135="totale",SUM(P$26:P134),ROUND(M135,2))</f>
        <v>#REF!</v>
      </c>
      <c r="Q135" s="45"/>
    </row>
    <row r="136" spans="1:17" ht="14.25" customHeight="1" x14ac:dyDescent="0.3">
      <c r="A136" s="1">
        <f t="shared" si="24"/>
        <v>0</v>
      </c>
      <c r="B136" s="24" t="str">
        <f t="shared" si="19"/>
        <v/>
      </c>
      <c r="C136" s="25" t="str">
        <f t="shared" si="23"/>
        <v/>
      </c>
      <c r="D136" s="21" t="str">
        <f>IF(B136="Totale",SUM($D$26:D135),IF(B136="","",IF(B136=$L$17,$G$17-(SUM($D$26:D135)),(($A$7*(1/((1+$L$19)^($L$17-B135))))))))</f>
        <v/>
      </c>
      <c r="E136" s="79" t="e">
        <f t="shared" si="17"/>
        <v>#VALUE!</v>
      </c>
      <c r="F136" s="22" t="e">
        <f t="shared" si="20"/>
        <v>#VALUE!</v>
      </c>
      <c r="G136" s="22"/>
      <c r="H136" s="22"/>
      <c r="I136" s="22" t="str">
        <f>IF(B136="Totale",SUM($I$26:I135),IF(B136="","",(($L$18-D136))))</f>
        <v/>
      </c>
      <c r="J136" s="22"/>
      <c r="K136" s="23" t="str">
        <f t="shared" si="21"/>
        <v/>
      </c>
      <c r="L136" s="23" t="str">
        <f t="shared" si="22"/>
        <v/>
      </c>
      <c r="M136" s="53" t="e">
        <f>IF(B136="totale",SUM(M135:M136),1/$G$18*FISSO!$D$18*#REF!)</f>
        <v>#REF!</v>
      </c>
      <c r="N136" s="53" t="str">
        <f>IF(B136="totale",SUM($N$26:N135),IF($B136="","",((1/$G$18*FISSO!$E$18*#REF!))))</f>
        <v/>
      </c>
      <c r="P136" s="56" t="e">
        <f>IF(B136="totale",SUM(P$26:P135),ROUND(M136,2))</f>
        <v>#REF!</v>
      </c>
      <c r="Q136" s="45"/>
    </row>
    <row r="137" spans="1:17" ht="14.25" customHeight="1" x14ac:dyDescent="0.3">
      <c r="B137" s="24" t="str">
        <f t="shared" si="19"/>
        <v/>
      </c>
      <c r="C137" s="25" t="str">
        <f t="shared" si="23"/>
        <v/>
      </c>
      <c r="D137" s="21" t="str">
        <f>IF(B137="Totale",SUM($D$26:D136),IF(B137="","",IF(B137=$L$17,$G$17-(SUM($D$26:D136)),(($A$7*(1/((1+$L$19)^($L$17-B136))))))))</f>
        <v/>
      </c>
      <c r="E137" s="79" t="e">
        <f t="shared" si="17"/>
        <v>#VALUE!</v>
      </c>
      <c r="F137" s="22" t="e">
        <f t="shared" si="20"/>
        <v>#VALUE!</v>
      </c>
      <c r="G137" s="22"/>
      <c r="H137" s="22"/>
      <c r="I137" s="22" t="str">
        <f>IF(B137="Totale",SUM($I$26:I136),IF(B137="","",(($L$18-D137))))</f>
        <v/>
      </c>
      <c r="J137" s="22"/>
      <c r="K137" s="23" t="str">
        <f t="shared" si="21"/>
        <v/>
      </c>
      <c r="L137" s="23" t="str">
        <f t="shared" si="22"/>
        <v/>
      </c>
      <c r="M137" s="53" t="e">
        <f>IF(B137="totale",SUM(M136:M137),1/$G$18*FISSO!$D$18*#REF!)</f>
        <v>#REF!</v>
      </c>
      <c r="N137" s="53" t="str">
        <f>IF(B137="totale",SUM($N$26:N136),IF($B137="","",((1/$G$18*FISSO!$E$18*#REF!))))</f>
        <v/>
      </c>
      <c r="P137" s="56" t="e">
        <f>IF(B137="totale",SUM(P$26:P136),ROUND(M137,2))</f>
        <v>#REF!</v>
      </c>
      <c r="Q137" s="45"/>
    </row>
    <row r="138" spans="1:17" ht="14.25" customHeight="1" x14ac:dyDescent="0.3">
      <c r="B138" s="24" t="str">
        <f t="shared" si="19"/>
        <v/>
      </c>
      <c r="C138" s="25" t="str">
        <f t="shared" si="23"/>
        <v/>
      </c>
      <c r="D138" s="21" t="str">
        <f>IF(B138="Totale",SUM($D$26:D137),IF(B138="","",IF(B138=$L$17,$G$17-(SUM($D$26:D137)),(($A$7*(1/((1+$L$19)^($L$17-B137))))))))</f>
        <v/>
      </c>
      <c r="E138" s="79" t="e">
        <f t="shared" si="17"/>
        <v>#VALUE!</v>
      </c>
      <c r="F138" s="22" t="e">
        <f t="shared" si="20"/>
        <v>#VALUE!</v>
      </c>
      <c r="G138" s="22"/>
      <c r="H138" s="22"/>
      <c r="I138" s="22" t="str">
        <f>IF(B138="Totale",SUM($I$26:I137),IF(B138="","",(($L$18-D138))))</f>
        <v/>
      </c>
      <c r="J138" s="22"/>
      <c r="K138" s="23" t="str">
        <f t="shared" si="21"/>
        <v/>
      </c>
      <c r="L138" s="23" t="str">
        <f t="shared" si="22"/>
        <v/>
      </c>
      <c r="M138" s="53" t="e">
        <f>IF(B138="totale",SUM(M137:M138),1/$G$18*FISSO!$D$18*#REF!)</f>
        <v>#REF!</v>
      </c>
      <c r="N138" s="53" t="str">
        <f>IF(B138="totale",SUM($N$26:N137),IF($B138="","",((1/$G$18*FISSO!$E$18*#REF!))))</f>
        <v/>
      </c>
      <c r="P138" s="56" t="e">
        <f>IF(B138="totale",SUM(P$26:P137),ROUND(M138,2))</f>
        <v>#REF!</v>
      </c>
      <c r="Q138" s="45"/>
    </row>
    <row r="139" spans="1:17" ht="14.25" customHeight="1" x14ac:dyDescent="0.3">
      <c r="B139" s="24" t="str">
        <f t="shared" si="19"/>
        <v/>
      </c>
      <c r="C139" s="25" t="str">
        <f t="shared" si="23"/>
        <v/>
      </c>
      <c r="D139" s="21" t="str">
        <f>IF(B139="Totale",SUM($D$26:D138),IF(B139="","",IF(B139=$L$17,$G$17-(SUM($D$26:D138)),(($A$7*(1/((1+$L$19)^($L$17-B138))))))))</f>
        <v/>
      </c>
      <c r="E139" s="79" t="e">
        <f t="shared" si="17"/>
        <v>#VALUE!</v>
      </c>
      <c r="F139" s="22" t="e">
        <f t="shared" si="20"/>
        <v>#VALUE!</v>
      </c>
      <c r="G139" s="22"/>
      <c r="H139" s="22"/>
      <c r="I139" s="22" t="str">
        <f>IF(B139="Totale",SUM($I$26:I138),IF(B139="","",(($L$18-D139))))</f>
        <v/>
      </c>
      <c r="J139" s="22"/>
      <c r="K139" s="23" t="str">
        <f t="shared" si="21"/>
        <v/>
      </c>
      <c r="L139" s="23" t="str">
        <f t="shared" si="22"/>
        <v/>
      </c>
      <c r="M139" s="53" t="e">
        <f>IF(B139="totale",SUM(M138:M139),1/$G$18*FISSO!$D$18*#REF!)</f>
        <v>#REF!</v>
      </c>
      <c r="N139" s="53" t="str">
        <f>IF(B139="totale",SUM($N$26:N138),IF($B139="","",((1/$G$18*FISSO!$E$18*#REF!))))</f>
        <v/>
      </c>
      <c r="P139" s="56" t="e">
        <f>IF(B139="totale",SUM(P$26:P138),ROUND(M139,2))</f>
        <v>#REF!</v>
      </c>
      <c r="Q139" s="45"/>
    </row>
    <row r="140" spans="1:17" ht="14.25" customHeight="1" x14ac:dyDescent="0.3">
      <c r="B140" s="24" t="str">
        <f t="shared" si="19"/>
        <v/>
      </c>
      <c r="C140" s="25" t="str">
        <f t="shared" si="23"/>
        <v/>
      </c>
      <c r="D140" s="21" t="str">
        <f>IF(B140="Totale",SUM($D$26:D139),IF(B140="","",IF(B140=$L$17,$G$17-(SUM($D$26:D139)),(($A$7*(1/((1+$L$19)^($L$17-B139))))))))</f>
        <v/>
      </c>
      <c r="E140" s="79" t="e">
        <f t="shared" si="17"/>
        <v>#VALUE!</v>
      </c>
      <c r="F140" s="22" t="e">
        <f t="shared" si="20"/>
        <v>#VALUE!</v>
      </c>
      <c r="G140" s="22"/>
      <c r="H140" s="22"/>
      <c r="I140" s="22" t="str">
        <f>IF(B140="Totale",SUM($I$26:I139),IF(B140="","",(($L$18-D140))))</f>
        <v/>
      </c>
      <c r="J140" s="22"/>
      <c r="K140" s="23" t="str">
        <f t="shared" si="21"/>
        <v/>
      </c>
      <c r="L140" s="23" t="str">
        <f t="shared" si="22"/>
        <v/>
      </c>
      <c r="M140" s="53" t="e">
        <f>IF(B140="totale",SUM(M139:M140),1/$G$18*FISSO!$D$18*#REF!)</f>
        <v>#REF!</v>
      </c>
      <c r="N140" s="53" t="str">
        <f>IF(B140="totale",SUM($N$26:N139),IF($B140="","",((1/$G$18*FISSO!$E$18*#REF!))))</f>
        <v/>
      </c>
      <c r="P140" s="56" t="e">
        <f>IF(B140="totale",SUM(P$26:P139),ROUND(M140,2))</f>
        <v>#REF!</v>
      </c>
      <c r="Q140" s="45"/>
    </row>
    <row r="141" spans="1:17" ht="14.25" customHeight="1" x14ac:dyDescent="0.3">
      <c r="B141" s="24" t="str">
        <f t="shared" si="19"/>
        <v/>
      </c>
      <c r="C141" s="25" t="str">
        <f t="shared" si="23"/>
        <v/>
      </c>
      <c r="D141" s="21" t="str">
        <f>IF(B141="Totale",SUM($D$26:D140),IF(B141="","",IF(B141=$L$17,$G$17-(SUM($D$26:D140)),(($A$7*(1/((1+$L$19)^($L$17-B140))))))))</f>
        <v/>
      </c>
      <c r="E141" s="79" t="e">
        <f t="shared" si="17"/>
        <v>#VALUE!</v>
      </c>
      <c r="F141" s="22" t="e">
        <f t="shared" si="20"/>
        <v>#VALUE!</v>
      </c>
      <c r="G141" s="22"/>
      <c r="H141" s="22"/>
      <c r="I141" s="22" t="str">
        <f>IF(B141="Totale",SUM($I$26:I140),IF(B141="","",(($L$18-D141))))</f>
        <v/>
      </c>
      <c r="J141" s="22"/>
      <c r="K141" s="23" t="str">
        <f t="shared" si="21"/>
        <v/>
      </c>
      <c r="L141" s="23" t="str">
        <f t="shared" si="22"/>
        <v/>
      </c>
      <c r="M141" s="53" t="e">
        <f>IF(B141="totale",SUM(M140:M141),1/$G$18*FISSO!$D$18*#REF!)</f>
        <v>#REF!</v>
      </c>
      <c r="N141" s="53" t="str">
        <f>IF(B141="totale",SUM($N$26:N140),IF($B141="","",((1/$G$18*FISSO!$E$18*#REF!))))</f>
        <v/>
      </c>
      <c r="P141" s="56" t="e">
        <f>IF(B141="totale",SUM(P$26:P140),ROUND(M141,2))</f>
        <v>#REF!</v>
      </c>
      <c r="Q141" s="45"/>
    </row>
    <row r="142" spans="1:17" ht="14.25" customHeight="1" x14ac:dyDescent="0.3">
      <c r="B142" s="24" t="str">
        <f t="shared" si="19"/>
        <v/>
      </c>
      <c r="C142" s="25" t="str">
        <f t="shared" si="23"/>
        <v/>
      </c>
      <c r="D142" s="21" t="str">
        <f>IF(B142="Totale",SUM($D$26:D141),IF(B142="","",IF(B142=$L$17,$G$17-(SUM($D$26:D141)),(($A$7*(1/((1+$L$19)^($L$17-B141))))))))</f>
        <v/>
      </c>
      <c r="E142" s="79" t="e">
        <f t="shared" si="17"/>
        <v>#VALUE!</v>
      </c>
      <c r="F142" s="22" t="e">
        <f t="shared" si="20"/>
        <v>#VALUE!</v>
      </c>
      <c r="G142" s="22"/>
      <c r="H142" s="22"/>
      <c r="I142" s="22" t="str">
        <f>IF(B142="Totale",SUM($I$26:I141),IF(B142="","",(($L$18-D142))))</f>
        <v/>
      </c>
      <c r="J142" s="22"/>
      <c r="K142" s="23" t="str">
        <f t="shared" si="21"/>
        <v/>
      </c>
      <c r="L142" s="23" t="str">
        <f t="shared" si="22"/>
        <v/>
      </c>
      <c r="M142" s="53" t="e">
        <f>IF(B142="totale",SUM(M141:M142),1/$G$18*FISSO!$D$18*#REF!)</f>
        <v>#REF!</v>
      </c>
      <c r="N142" s="53" t="str">
        <f>IF(B142="totale",SUM($N$26:N141),IF($B142="","",((1/$G$18*FISSO!$E$18*#REF!))))</f>
        <v/>
      </c>
      <c r="P142" s="56" t="e">
        <f>IF(B142="totale",SUM(P$26:P141),ROUND(M142,2))</f>
        <v>#REF!</v>
      </c>
      <c r="Q142" s="45"/>
    </row>
    <row r="143" spans="1:17" ht="14.25" customHeight="1" x14ac:dyDescent="0.3">
      <c r="B143" s="24" t="str">
        <f t="shared" si="19"/>
        <v/>
      </c>
      <c r="C143" s="25" t="str">
        <f t="shared" si="23"/>
        <v/>
      </c>
      <c r="D143" s="21" t="str">
        <f>IF(B143="Totale",SUM($D$26:D142),IF(B143="","",IF(B143=$L$17,$G$17-(SUM($D$26:D142)),(($A$7*(1/((1+$L$19)^($L$17-B142))))))))</f>
        <v/>
      </c>
      <c r="E143" s="79" t="e">
        <f t="shared" si="17"/>
        <v>#VALUE!</v>
      </c>
      <c r="F143" s="22" t="e">
        <f t="shared" si="20"/>
        <v>#VALUE!</v>
      </c>
      <c r="G143" s="22"/>
      <c r="H143" s="22"/>
      <c r="I143" s="22" t="str">
        <f>IF(B143="Totale",SUM($I$26:I142),IF(B143="","",(($L$18-D143))))</f>
        <v/>
      </c>
      <c r="J143" s="22"/>
      <c r="K143" s="23" t="str">
        <f t="shared" si="21"/>
        <v/>
      </c>
      <c r="L143" s="23" t="str">
        <f t="shared" si="22"/>
        <v/>
      </c>
      <c r="M143" s="53" t="e">
        <f>IF(B143="totale",SUM(M142:M143),1/$G$18*FISSO!$D$18*#REF!)</f>
        <v>#REF!</v>
      </c>
      <c r="N143" s="53" t="str">
        <f>IF(B143="totale",SUM($N$26:N142),IF($B143="","",((1/$G$18*FISSO!$E$18*#REF!))))</f>
        <v/>
      </c>
      <c r="P143" s="56" t="e">
        <f>IF(B143="totale",SUM(P$26:P142),ROUND(M143,2))</f>
        <v>#REF!</v>
      </c>
      <c r="Q143" s="45"/>
    </row>
    <row r="144" spans="1:17" ht="14.25" customHeight="1" x14ac:dyDescent="0.3">
      <c r="B144" s="24" t="str">
        <f t="shared" si="19"/>
        <v/>
      </c>
      <c r="C144" s="25" t="str">
        <f t="shared" si="23"/>
        <v/>
      </c>
      <c r="D144" s="21" t="str">
        <f>IF(B144="Totale",SUM($D$26:D143),IF(B144="","",IF(B144=$L$17,$G$17-(SUM($D$26:D143)),(($A$7*(1/((1+$L$19)^($L$17-B143))))))))</f>
        <v/>
      </c>
      <c r="E144" s="79" t="e">
        <f t="shared" si="17"/>
        <v>#VALUE!</v>
      </c>
      <c r="F144" s="22" t="e">
        <f t="shared" si="20"/>
        <v>#VALUE!</v>
      </c>
      <c r="G144" s="22"/>
      <c r="H144" s="22"/>
      <c r="I144" s="22" t="str">
        <f>IF(B144="Totale",SUM($I$26:I143),IF(B144="","",(($L$18-D144))))</f>
        <v/>
      </c>
      <c r="J144" s="22"/>
      <c r="K144" s="23" t="str">
        <f t="shared" si="21"/>
        <v/>
      </c>
      <c r="L144" s="23" t="str">
        <f t="shared" si="22"/>
        <v/>
      </c>
      <c r="M144" s="53" t="e">
        <f>IF(B144="totale",SUM(M143:M144),1/$G$18*FISSO!$D$18*#REF!)</f>
        <v>#REF!</v>
      </c>
      <c r="N144" s="53" t="str">
        <f>IF(B144="totale",SUM($N$26:N143),IF($B144="","",((1/$G$18*FISSO!$E$18*#REF!))))</f>
        <v/>
      </c>
      <c r="P144" s="56" t="e">
        <f>IF(B144="totale",SUM(P$26:P143),ROUND(M144,2))</f>
        <v>#REF!</v>
      </c>
      <c r="Q144" s="45"/>
    </row>
    <row r="145" spans="2:17" ht="14.25" customHeight="1" x14ac:dyDescent="0.3">
      <c r="B145" s="24" t="str">
        <f t="shared" si="19"/>
        <v/>
      </c>
      <c r="C145" s="25" t="str">
        <f t="shared" si="23"/>
        <v/>
      </c>
      <c r="D145" s="21" t="str">
        <f>IF(B145="Totale",SUM($D$26:D144),IF(B145="","",IF(B145=$L$17,$G$17-(SUM($D$26:D144)),(($A$7*(1/((1+$L$19)^($L$17-B144))))))))</f>
        <v/>
      </c>
      <c r="E145" s="79" t="e">
        <f t="shared" si="17"/>
        <v>#VALUE!</v>
      </c>
      <c r="F145" s="22" t="e">
        <f t="shared" si="20"/>
        <v>#VALUE!</v>
      </c>
      <c r="G145" s="22"/>
      <c r="H145" s="22"/>
      <c r="I145" s="22" t="str">
        <f>IF(B145="Totale",SUM($I$26:I144),IF(B145="","",(($L$18-D145))))</f>
        <v/>
      </c>
      <c r="J145" s="22"/>
      <c r="K145" s="23" t="str">
        <f t="shared" si="21"/>
        <v/>
      </c>
      <c r="L145" s="23" t="str">
        <f t="shared" si="22"/>
        <v/>
      </c>
      <c r="M145" s="53" t="e">
        <f>IF(B145="totale",SUM(M144:M145),1/$G$18*FISSO!$D$18*#REF!)</f>
        <v>#REF!</v>
      </c>
      <c r="N145" s="53" t="str">
        <f>IF(B145="totale",SUM($N$26:N144),IF($B145="","",((1/$G$18*FISSO!$E$18*#REF!))))</f>
        <v/>
      </c>
      <c r="P145" s="56" t="e">
        <f>IF(B145="totale",SUM(P$26:P144),ROUND(M145,2))</f>
        <v>#REF!</v>
      </c>
      <c r="Q145" s="45"/>
    </row>
    <row r="146" spans="2:17" ht="14.25" customHeight="1" x14ac:dyDescent="0.3">
      <c r="B146" s="24" t="str">
        <f t="shared" si="19"/>
        <v/>
      </c>
      <c r="C146" s="25" t="str">
        <f t="shared" si="23"/>
        <v/>
      </c>
      <c r="D146" s="21" t="str">
        <f>IF(B146="Totale",SUM($D$26:D145),IF(B146="","",IF(B146=$L$17,$G$17-(SUM($D$26:D145)),(($A$7*(1/((1+$L$19)^($L$17-B145))))))))</f>
        <v/>
      </c>
      <c r="E146" s="79" t="e">
        <f t="shared" si="17"/>
        <v>#VALUE!</v>
      </c>
      <c r="F146" s="22" t="e">
        <f t="shared" si="20"/>
        <v>#VALUE!</v>
      </c>
      <c r="G146" s="22"/>
      <c r="H146" s="22"/>
      <c r="I146" s="22" t="str">
        <f>IF(B146="Totale",SUM($I$26:I145),IF(B146="","",(($L$18-D146))))</f>
        <v/>
      </c>
      <c r="J146" s="22"/>
      <c r="K146" s="23" t="str">
        <f t="shared" si="21"/>
        <v/>
      </c>
      <c r="L146" s="23" t="str">
        <f t="shared" si="22"/>
        <v/>
      </c>
      <c r="M146" s="53" t="e">
        <f>IF(B146="totale",SUM(M145:M146),1/$G$18*FISSO!$D$18*#REF!)</f>
        <v>#REF!</v>
      </c>
      <c r="N146" s="53" t="str">
        <f>IF(B146="totale",SUM($N$26:N145),IF($B146="","",((1/$G$18*FISSO!$E$18*#REF!))))</f>
        <v/>
      </c>
      <c r="P146" s="56" t="e">
        <f>IF(B146="totale",SUM(P$26:P145),ROUND(M146,2))</f>
        <v>#REF!</v>
      </c>
      <c r="Q146" s="45"/>
    </row>
    <row r="147" spans="2:17" ht="14.25" customHeight="1" x14ac:dyDescent="0.3">
      <c r="B147" s="24" t="str">
        <f t="shared" si="19"/>
        <v/>
      </c>
      <c r="C147" s="25" t="str">
        <f t="shared" si="23"/>
        <v/>
      </c>
      <c r="D147" s="21" t="str">
        <f>IF(B147="Totale",SUM($D$26:D146),IF(B147="","",IF(B147=$L$17,$G$17-(SUM($D$26:D146)),(($A$7*(1/((1+$L$19)^($L$17-B146))))))))</f>
        <v/>
      </c>
      <c r="E147" s="79" t="e">
        <f t="shared" si="17"/>
        <v>#VALUE!</v>
      </c>
      <c r="F147" s="22" t="e">
        <f t="shared" si="20"/>
        <v>#VALUE!</v>
      </c>
      <c r="G147" s="22"/>
      <c r="H147" s="22"/>
      <c r="I147" s="22" t="str">
        <f>IF(B147="Totale",SUM($I$26:I146),IF(B147="","",(($L$18-D147))))</f>
        <v/>
      </c>
      <c r="J147" s="22"/>
      <c r="K147" s="23" t="str">
        <f t="shared" si="21"/>
        <v/>
      </c>
      <c r="L147" s="23" t="str">
        <f t="shared" si="22"/>
        <v/>
      </c>
      <c r="M147" s="53" t="e">
        <f>IF(B147="totale",SUM(M146:M147),1/$G$18*FISSO!$D$18*#REF!)</f>
        <v>#REF!</v>
      </c>
      <c r="N147" s="53" t="str">
        <f>IF(B147="totale",SUM($N$26:N146),IF($B147="","",((1/$G$18*FISSO!$E$18*#REF!))))</f>
        <v/>
      </c>
      <c r="P147" s="56" t="e">
        <f>IF(B147="totale",SUM(P$26:P146),ROUND(M147,2))</f>
        <v>#REF!</v>
      </c>
      <c r="Q147" s="45"/>
    </row>
    <row r="148" spans="2:17" ht="14.25" customHeight="1" x14ac:dyDescent="0.3">
      <c r="B148" s="24" t="str">
        <f t="shared" si="19"/>
        <v/>
      </c>
      <c r="C148" s="25" t="str">
        <f t="shared" si="23"/>
        <v/>
      </c>
      <c r="D148" s="21" t="str">
        <f>IF(B148="Totale",SUM($D$26:D147),IF(B148="","",IF(B148=$L$17,$G$17-(SUM($D$26:D147)),(($A$7*(1/((1+$L$19)^($L$17-B147))))))))</f>
        <v/>
      </c>
      <c r="E148" s="22"/>
      <c r="F148" s="22" t="e">
        <f t="shared" si="20"/>
        <v>#VALUE!</v>
      </c>
      <c r="G148" s="22"/>
      <c r="H148" s="22"/>
      <c r="I148" s="22" t="str">
        <f>IF(B148="Totale",SUM($I$26:I147),IF(B148="","",(($L$18-D148))))</f>
        <v/>
      </c>
      <c r="J148" s="22"/>
      <c r="K148" s="23" t="str">
        <f t="shared" si="21"/>
        <v/>
      </c>
      <c r="L148" s="23" t="str">
        <f t="shared" si="22"/>
        <v/>
      </c>
      <c r="M148" s="53" t="e">
        <f>IF(B148="totale",SUM(M147:M148),1/$G$18*FISSO!$D$18*#REF!)</f>
        <v>#REF!</v>
      </c>
      <c r="N148" s="53" t="str">
        <f>IF(B148="totale",SUM($N$26:N147),IF($B148="","",((1/$G$18*FISSO!$E$18*#REF!))))</f>
        <v/>
      </c>
      <c r="P148" s="56" t="e">
        <f>IF(B148="totale",SUM(P$26:P147),ROUND(M148,2))</f>
        <v>#REF!</v>
      </c>
      <c r="Q148" s="45"/>
    </row>
    <row r="149" spans="2:17" ht="14.25" customHeight="1" x14ac:dyDescent="0.3">
      <c r="B149" s="24" t="str">
        <f t="shared" si="19"/>
        <v/>
      </c>
      <c r="C149" s="25" t="str">
        <f t="shared" si="23"/>
        <v/>
      </c>
      <c r="D149" s="21" t="str">
        <f>IF(B149="Totale",SUM($D$26:D148),IF(B149="","",IF(B149=$L$17,$G$17-(SUM($D$26:D148)),(($A$7*(1/((1+$L$19)^($L$17-B148))))))))</f>
        <v/>
      </c>
      <c r="E149" s="22"/>
      <c r="F149" s="22" t="e">
        <f t="shared" si="20"/>
        <v>#VALUE!</v>
      </c>
      <c r="G149" s="22"/>
      <c r="H149" s="22"/>
      <c r="I149" s="22" t="str">
        <f>IF(B149="Totale",SUM($I$26:I148),IF(B149="","",(($L$18-D149))))</f>
        <v/>
      </c>
      <c r="J149" s="22"/>
      <c r="K149" s="23" t="str">
        <f t="shared" si="21"/>
        <v/>
      </c>
      <c r="L149" s="23" t="str">
        <f t="shared" si="22"/>
        <v/>
      </c>
      <c r="M149" s="53" t="e">
        <f>IF(B149="totale",SUM(M148:M149),1/$G$18*FISSO!$D$18*#REF!)</f>
        <v>#REF!</v>
      </c>
      <c r="N149" s="53" t="str">
        <f>IF(B149="totale",SUM($N$26:N148),IF($B149="","",((1/$G$18*FISSO!$E$18*#REF!))))</f>
        <v/>
      </c>
      <c r="P149" s="56" t="e">
        <f>IF(B149="totale",SUM(P$26:P148),ROUND(M149,2))</f>
        <v>#REF!</v>
      </c>
      <c r="Q149" s="45"/>
    </row>
    <row r="150" spans="2:17" ht="14.25" customHeight="1" x14ac:dyDescent="0.3">
      <c r="B150" s="24" t="str">
        <f t="shared" si="19"/>
        <v/>
      </c>
      <c r="C150" s="25" t="str">
        <f t="shared" si="23"/>
        <v/>
      </c>
      <c r="D150" s="21" t="str">
        <f>IF(B150="Totale",SUM($D$26:D149),IF(B150="","",IF(B150=$L$17,$G$17-(SUM($D$26:D149)),(($A$7*(1/((1+$L$19)^($L$17-B149))))))))</f>
        <v/>
      </c>
      <c r="E150" s="22"/>
      <c r="F150" s="22" t="e">
        <f t="shared" si="20"/>
        <v>#VALUE!</v>
      </c>
      <c r="G150" s="22"/>
      <c r="H150" s="22"/>
      <c r="I150" s="22" t="str">
        <f>IF(B150="Totale",SUM($I$26:I149),IF(B150="","",(($L$18-D150))))</f>
        <v/>
      </c>
      <c r="J150" s="22"/>
      <c r="K150" s="23" t="str">
        <f t="shared" si="21"/>
        <v/>
      </c>
      <c r="L150" s="23" t="str">
        <f t="shared" si="22"/>
        <v/>
      </c>
      <c r="M150" s="53" t="e">
        <f>IF(B150="totale",SUM(M149:M150),1/$G$18*FISSO!$D$18*#REF!)</f>
        <v>#REF!</v>
      </c>
      <c r="N150" s="53" t="str">
        <f>IF(B150="totale",SUM($N$26:N149),IF($B150="","",((1/$G$18*FISSO!$E$18*#REF!))))</f>
        <v/>
      </c>
      <c r="P150" s="56" t="e">
        <f>IF(B150="totale",SUM(P$26:P149),ROUND(M150,2))</f>
        <v>#REF!</v>
      </c>
      <c r="Q150" s="45"/>
    </row>
    <row r="151" spans="2:17" ht="14.25" customHeight="1" x14ac:dyDescent="0.3">
      <c r="B151" s="24" t="str">
        <f t="shared" si="19"/>
        <v/>
      </c>
      <c r="C151" s="25" t="str">
        <f t="shared" si="23"/>
        <v/>
      </c>
      <c r="D151" s="21" t="str">
        <f>IF(B151="Totale",SUM($D$26:D150),IF(B151="","",IF(B151=$L$17,$G$17-(SUM($D$26:D150)),(($A$7*(1/((1+$L$19)^($L$17-B150))))))))</f>
        <v/>
      </c>
      <c r="E151" s="22"/>
      <c r="F151" s="22" t="e">
        <f t="shared" si="20"/>
        <v>#VALUE!</v>
      </c>
      <c r="G151" s="22"/>
      <c r="H151" s="22"/>
      <c r="I151" s="22" t="str">
        <f>IF(B151="Totale",SUM($I$26:I150),IF(B151="","",(($L$18-D151))))</f>
        <v/>
      </c>
      <c r="J151" s="22"/>
      <c r="K151" s="23" t="str">
        <f t="shared" si="21"/>
        <v/>
      </c>
      <c r="L151" s="23" t="str">
        <f t="shared" si="22"/>
        <v/>
      </c>
      <c r="M151" s="53" t="e">
        <f>IF(B151="totale",SUM(M150:M151),1/$G$18*FISSO!$D$18*#REF!)</f>
        <v>#REF!</v>
      </c>
      <c r="N151" s="53" t="str">
        <f>IF(B151="totale",SUM($N$26:N150),IF($B151="","",((1/$G$18*FISSO!$E$18*#REF!))))</f>
        <v/>
      </c>
      <c r="P151" s="56" t="e">
        <f>IF(B151="totale",SUM(P$26:P150),ROUND(M151,2))</f>
        <v>#REF!</v>
      </c>
      <c r="Q151" s="45"/>
    </row>
    <row r="152" spans="2:17" ht="14.25" customHeight="1" x14ac:dyDescent="0.3">
      <c r="B152" s="24" t="str">
        <f t="shared" si="19"/>
        <v/>
      </c>
      <c r="C152" s="25" t="str">
        <f t="shared" si="23"/>
        <v/>
      </c>
      <c r="D152" s="21" t="str">
        <f>IF(B152="Totale",SUM($D$26:D151),IF(B152="","",IF(B152=$L$17,$G$17-(SUM($D$26:D151)),(($A$7*(1/((1+$L$19)^($L$17-B151))))))))</f>
        <v/>
      </c>
      <c r="E152" s="22"/>
      <c r="F152" s="22" t="e">
        <f t="shared" si="20"/>
        <v>#VALUE!</v>
      </c>
      <c r="G152" s="22"/>
      <c r="H152" s="22"/>
      <c r="I152" s="22" t="str">
        <f>IF(B152="Totale",SUM($I$26:I151),IF(B152="","",(($L$18-D152))))</f>
        <v/>
      </c>
      <c r="J152" s="22"/>
      <c r="K152" s="23" t="str">
        <f t="shared" si="21"/>
        <v/>
      </c>
      <c r="L152" s="23" t="str">
        <f t="shared" si="22"/>
        <v/>
      </c>
      <c r="M152" s="53" t="e">
        <f>IF(B152="totale",SUM(M151:M152),1/$G$18*FISSO!$D$18*#REF!)</f>
        <v>#REF!</v>
      </c>
      <c r="N152" s="53" t="str">
        <f>IF(B152="totale",SUM($N$26:N151),IF($B152="","",((1/$G$18*FISSO!$E$18*#REF!))))</f>
        <v/>
      </c>
      <c r="P152" s="56" t="e">
        <f>IF(B152="totale",SUM(P$26:P151),ROUND(M152,2))</f>
        <v>#REF!</v>
      </c>
      <c r="Q152" s="45"/>
    </row>
    <row r="153" spans="2:17" ht="14.25" customHeight="1" x14ac:dyDescent="0.3">
      <c r="B153" s="24" t="str">
        <f t="shared" si="19"/>
        <v/>
      </c>
      <c r="C153" s="25" t="str">
        <f t="shared" si="23"/>
        <v/>
      </c>
      <c r="D153" s="21" t="str">
        <f>IF(B153="Totale",SUM($D$26:D152),IF(B153="","",IF(B153=$L$17,$G$17-(SUM($D$26:D152)),(($A$7*(1/((1+$L$19)^($L$17-B152))))))))</f>
        <v/>
      </c>
      <c r="E153" s="22"/>
      <c r="F153" s="22" t="e">
        <f t="shared" si="20"/>
        <v>#VALUE!</v>
      </c>
      <c r="G153" s="22"/>
      <c r="H153" s="22"/>
      <c r="I153" s="22" t="str">
        <f>IF(B153="Totale",SUM($I$26:I152),IF(B153="","",(($L$18-D153))))</f>
        <v/>
      </c>
      <c r="J153" s="22"/>
      <c r="K153" s="23" t="str">
        <f t="shared" si="21"/>
        <v/>
      </c>
      <c r="L153" s="23" t="str">
        <f t="shared" si="22"/>
        <v/>
      </c>
      <c r="M153" s="53" t="e">
        <f>IF(B153="totale",SUM(M152:M153),1/$G$18*FISSO!$D$18*#REF!)</f>
        <v>#REF!</v>
      </c>
      <c r="N153" s="53" t="str">
        <f>IF(B153="totale",SUM($N$26:N152),IF($B153="","",((1/$G$18*FISSO!$E$18*#REF!))))</f>
        <v/>
      </c>
      <c r="P153" s="56" t="e">
        <f>IF(B153="totale",SUM(P$26:P152),ROUND(M153,2))</f>
        <v>#REF!</v>
      </c>
      <c r="Q153" s="45"/>
    </row>
    <row r="154" spans="2:17" ht="14.25" customHeight="1" x14ac:dyDescent="0.3">
      <c r="B154" s="24" t="str">
        <f t="shared" si="19"/>
        <v/>
      </c>
      <c r="C154" s="25" t="str">
        <f t="shared" si="23"/>
        <v/>
      </c>
      <c r="D154" s="21" t="str">
        <f>IF(B154="Totale",SUM($D$26:D153),IF(B154="","",IF(B154=$L$17,$G$17-(SUM($D$26:D153)),(($A$7*(1/((1+$L$19)^($L$17-B153))))))))</f>
        <v/>
      </c>
      <c r="E154" s="22"/>
      <c r="F154" s="22" t="e">
        <f t="shared" si="20"/>
        <v>#VALUE!</v>
      </c>
      <c r="G154" s="22"/>
      <c r="H154" s="22"/>
      <c r="I154" s="22" t="str">
        <f>IF(B154="Totale",SUM($I$26:I153),IF(B154="","",(($L$18-D154))))</f>
        <v/>
      </c>
      <c r="J154" s="22"/>
      <c r="K154" s="23" t="str">
        <f t="shared" si="21"/>
        <v/>
      </c>
      <c r="L154" s="23" t="str">
        <f t="shared" si="22"/>
        <v/>
      </c>
      <c r="M154" s="53" t="e">
        <f>IF(B154="totale",SUM(M153:M154),1/$G$18*FISSO!$D$18*#REF!)</f>
        <v>#REF!</v>
      </c>
      <c r="N154" s="53" t="str">
        <f>IF(B154="totale",SUM($N$26:N153),IF($B154="","",((1/$G$18*FISSO!$E$18*#REF!))))</f>
        <v/>
      </c>
      <c r="P154" s="56" t="e">
        <f>IF(B154="totale",SUM(P$26:P153),ROUND(M154,2))</f>
        <v>#REF!</v>
      </c>
      <c r="Q154" s="45"/>
    </row>
    <row r="155" spans="2:17" ht="14.25" customHeight="1" x14ac:dyDescent="0.3">
      <c r="B155" s="24" t="str">
        <f t="shared" ref="B155:B218" si="25">IF($L$17=0,"",IF($L$17&lt;&gt;B154,IF(B154="Totale","",IF(B154="","",B154+1)),"Totale"))</f>
        <v/>
      </c>
      <c r="C155" s="25" t="str">
        <f t="shared" si="23"/>
        <v/>
      </c>
      <c r="D155" s="21" t="str">
        <f>IF(B155="Totale",SUM($D$26:D154),IF(B155="","",IF(B155=$L$17,$G$17-(SUM($D$26:D154)),(($A$7*(1/((1+$L$19)^($L$17-B154))))))))</f>
        <v/>
      </c>
      <c r="E155" s="22"/>
      <c r="F155" s="22" t="e">
        <f t="shared" ref="F155:F218" si="26">ROUND(D155,2)</f>
        <v>#VALUE!</v>
      </c>
      <c r="G155" s="22"/>
      <c r="H155" s="22"/>
      <c r="I155" s="22" t="str">
        <f>IF(B155="Totale",SUM($I$26:I154),IF(B155="","",(($L$18-D155))))</f>
        <v/>
      </c>
      <c r="J155" s="22"/>
      <c r="K155" s="23" t="str">
        <f t="shared" si="21"/>
        <v/>
      </c>
      <c r="L155" s="23" t="str">
        <f t="shared" si="22"/>
        <v/>
      </c>
      <c r="M155" s="53" t="e">
        <f>IF(B155="totale",SUM(M154:M155),1/$G$18*FISSO!$D$18*#REF!)</f>
        <v>#REF!</v>
      </c>
      <c r="N155" s="53" t="str">
        <f>IF(B155="totale",SUM($N$26:N154),IF($B155="","",((1/$G$18*FISSO!$E$18*#REF!))))</f>
        <v/>
      </c>
      <c r="P155" s="56" t="e">
        <f>IF(B155="totale",SUM(P$26:P154),ROUND(M155,2))</f>
        <v>#REF!</v>
      </c>
      <c r="Q155" s="45"/>
    </row>
    <row r="156" spans="2:17" ht="14.25" customHeight="1" x14ac:dyDescent="0.3">
      <c r="B156" s="24" t="str">
        <f t="shared" si="25"/>
        <v/>
      </c>
      <c r="C156" s="25" t="str">
        <f t="shared" si="23"/>
        <v/>
      </c>
      <c r="D156" s="21" t="str">
        <f>IF(B156="Totale",SUM($D$26:D155),IF(B156="","",IF(B156=$L$17,$G$17-(SUM($D$26:D155)),(($A$7*(1/((1+$L$19)^($L$17-B155))))))))</f>
        <v/>
      </c>
      <c r="E156" s="22"/>
      <c r="F156" s="22" t="e">
        <f t="shared" si="26"/>
        <v>#VALUE!</v>
      </c>
      <c r="G156" s="22"/>
      <c r="H156" s="22"/>
      <c r="I156" s="22" t="str">
        <f>IF(B156="Totale",SUM($I$26:I155),IF(B156="","",(($L$18-D156))))</f>
        <v/>
      </c>
      <c r="J156" s="22"/>
      <c r="K156" s="23" t="str">
        <f t="shared" si="21"/>
        <v/>
      </c>
      <c r="L156" s="23" t="str">
        <f t="shared" si="22"/>
        <v/>
      </c>
      <c r="M156" s="53" t="e">
        <f>IF(B156="totale",SUM(M155:M156),1/$G$18*FISSO!$D$18*#REF!)</f>
        <v>#REF!</v>
      </c>
      <c r="N156" s="53" t="str">
        <f>IF(B156="totale",SUM($N$26:N155),IF($B156="","",((1/$G$18*FISSO!$E$18*#REF!))))</f>
        <v/>
      </c>
      <c r="P156" s="56" t="e">
        <f>IF(B156="totale",SUM(P$26:P155),ROUND(M156,2))</f>
        <v>#REF!</v>
      </c>
      <c r="Q156" s="45"/>
    </row>
    <row r="157" spans="2:17" ht="14.25" customHeight="1" x14ac:dyDescent="0.3">
      <c r="B157" s="24" t="str">
        <f t="shared" si="25"/>
        <v/>
      </c>
      <c r="C157" s="25" t="str">
        <f t="shared" si="23"/>
        <v/>
      </c>
      <c r="D157" s="21" t="str">
        <f>IF(B157="Totale",SUM($D$26:D156),IF(B157="","",IF(B157=$L$17,$G$17-(SUM($D$26:D156)),(($A$7*(1/((1+$L$19)^($L$17-B156))))))))</f>
        <v/>
      </c>
      <c r="E157" s="22"/>
      <c r="F157" s="22" t="e">
        <f t="shared" si="26"/>
        <v>#VALUE!</v>
      </c>
      <c r="G157" s="22"/>
      <c r="H157" s="22"/>
      <c r="I157" s="22" t="str">
        <f>IF(B157="Totale",SUM($I$26:I156),IF(B157="","",(($L$18-D157))))</f>
        <v/>
      </c>
      <c r="J157" s="22"/>
      <c r="K157" s="23" t="str">
        <f t="shared" si="21"/>
        <v/>
      </c>
      <c r="L157" s="23" t="str">
        <f t="shared" si="22"/>
        <v/>
      </c>
      <c r="M157" s="53" t="e">
        <f>IF(B157="totale",SUM(M156:M157),1/$G$18*FISSO!$D$18*#REF!)</f>
        <v>#REF!</v>
      </c>
      <c r="N157" s="53" t="str">
        <f>IF(B157="totale",SUM($N$26:N156),IF($B157="","",((1/$G$18*FISSO!$E$18*#REF!))))</f>
        <v/>
      </c>
      <c r="P157" s="56" t="e">
        <f>IF(B157="totale",SUM(P$26:P156),ROUND(M157,2))</f>
        <v>#REF!</v>
      </c>
      <c r="Q157" s="45"/>
    </row>
    <row r="158" spans="2:17" ht="14.25" customHeight="1" x14ac:dyDescent="0.3">
      <c r="B158" s="24" t="str">
        <f t="shared" si="25"/>
        <v/>
      </c>
      <c r="C158" s="25" t="str">
        <f t="shared" si="23"/>
        <v/>
      </c>
      <c r="D158" s="21" t="str">
        <f>IF(B158="Totale",SUM($D$26:D157),IF(B158="","",IF(B158=$L$17,$G$17-(SUM($D$26:D157)),(($A$7*(1/((1+$L$19)^($L$17-B157))))))))</f>
        <v/>
      </c>
      <c r="E158" s="22"/>
      <c r="F158" s="22" t="e">
        <f t="shared" si="26"/>
        <v>#VALUE!</v>
      </c>
      <c r="G158" s="22"/>
      <c r="H158" s="22"/>
      <c r="I158" s="22" t="str">
        <f>IF(B158="Totale",SUM($I$26:I157),IF(B158="","",(($L$18-D158))))</f>
        <v/>
      </c>
      <c r="J158" s="22"/>
      <c r="K158" s="23" t="str">
        <f t="shared" si="21"/>
        <v/>
      </c>
      <c r="L158" s="23" t="str">
        <f t="shared" si="22"/>
        <v/>
      </c>
      <c r="M158" s="53" t="e">
        <f>IF(B158="totale",SUM(M157:M158),1/$G$18*FISSO!$D$18*#REF!)</f>
        <v>#REF!</v>
      </c>
      <c r="N158" s="53" t="str">
        <f>IF(B158="totale",SUM($N$26:N157),IF($B158="","",((1/$G$18*FISSO!$E$18*#REF!))))</f>
        <v/>
      </c>
      <c r="P158" s="56" t="e">
        <f>IF(B158="totale",SUM(P$26:P157),ROUND(M158,2))</f>
        <v>#REF!</v>
      </c>
      <c r="Q158" s="45"/>
    </row>
    <row r="159" spans="2:17" ht="14.25" customHeight="1" x14ac:dyDescent="0.3">
      <c r="B159" s="24" t="str">
        <f t="shared" si="25"/>
        <v/>
      </c>
      <c r="C159" s="25" t="str">
        <f t="shared" si="23"/>
        <v/>
      </c>
      <c r="D159" s="21" t="str">
        <f>IF(B159="Totale",SUM($D$26:D158),IF(B159="","",IF(B159=$L$17,$G$17-(SUM($D$26:D158)),(($A$7*(1/((1+$L$19)^($L$17-B158))))))))</f>
        <v/>
      </c>
      <c r="E159" s="22"/>
      <c r="F159" s="22" t="e">
        <f t="shared" si="26"/>
        <v>#VALUE!</v>
      </c>
      <c r="G159" s="22"/>
      <c r="H159" s="22"/>
      <c r="I159" s="22" t="str">
        <f>IF(B159="Totale",SUM($I$26:I158),IF(B159="","",(($L$18-D159))))</f>
        <v/>
      </c>
      <c r="J159" s="22"/>
      <c r="K159" s="23" t="str">
        <f t="shared" si="21"/>
        <v/>
      </c>
      <c r="L159" s="23" t="str">
        <f t="shared" si="22"/>
        <v/>
      </c>
      <c r="M159" s="53" t="e">
        <f>IF(B159="totale",SUM(M158:M159),1/$G$18*FISSO!$D$18*#REF!)</f>
        <v>#REF!</v>
      </c>
      <c r="N159" s="53" t="str">
        <f>IF(B159="totale",SUM($N$26:N158),IF($B159="","",((1/$G$18*FISSO!$E$18*#REF!))))</f>
        <v/>
      </c>
      <c r="P159" s="56" t="e">
        <f>IF(B159="totale",SUM(P$26:P158),ROUND(M159,2))</f>
        <v>#REF!</v>
      </c>
      <c r="Q159" s="45"/>
    </row>
    <row r="160" spans="2:17" ht="14.25" customHeight="1" x14ac:dyDescent="0.3">
      <c r="B160" s="24" t="str">
        <f t="shared" si="25"/>
        <v/>
      </c>
      <c r="C160" s="25" t="str">
        <f t="shared" si="23"/>
        <v/>
      </c>
      <c r="D160" s="21" t="str">
        <f>IF(B160="Totale",SUM($D$26:D159),IF(B160="","",IF(B160=$L$17,$G$17-(SUM($D$26:D159)),(($A$7*(1/((1+$L$19)^($L$17-B159))))))))</f>
        <v/>
      </c>
      <c r="E160" s="22"/>
      <c r="F160" s="22" t="e">
        <f t="shared" si="26"/>
        <v>#VALUE!</v>
      </c>
      <c r="G160" s="22"/>
      <c r="H160" s="22"/>
      <c r="I160" s="22" t="str">
        <f>IF(B160="Totale",SUM($I$26:I159),IF(B160="","",(($L$18-D160))))</f>
        <v/>
      </c>
      <c r="J160" s="22"/>
      <c r="K160" s="23" t="str">
        <f t="shared" si="21"/>
        <v/>
      </c>
      <c r="L160" s="23" t="str">
        <f t="shared" si="22"/>
        <v/>
      </c>
      <c r="M160" s="53" t="e">
        <f>IF(B160="totale",SUM(M159:M160),1/$G$18*FISSO!$D$18*#REF!)</f>
        <v>#REF!</v>
      </c>
      <c r="N160" s="53" t="str">
        <f>IF(B160="totale",SUM($N$26:N159),IF($B160="","",((1/$G$18*FISSO!$E$18*#REF!))))</f>
        <v/>
      </c>
      <c r="P160" s="56" t="e">
        <f>IF(B160="totale",SUM(P$26:P159),ROUND(M160,2))</f>
        <v>#REF!</v>
      </c>
      <c r="Q160" s="45"/>
    </row>
    <row r="161" spans="2:17" ht="14.25" customHeight="1" x14ac:dyDescent="0.3">
      <c r="B161" s="24" t="str">
        <f t="shared" si="25"/>
        <v/>
      </c>
      <c r="C161" s="25" t="str">
        <f t="shared" si="23"/>
        <v/>
      </c>
      <c r="D161" s="21" t="str">
        <f>IF(B161="Totale",SUM($D$26:D160),IF(B161="","",IF(B161=$L$17,$G$17-(SUM($D$26:D160)),(($A$7*(1/((1+$L$19)^($L$17-B160))))))))</f>
        <v/>
      </c>
      <c r="E161" s="22"/>
      <c r="F161" s="22" t="e">
        <f t="shared" si="26"/>
        <v>#VALUE!</v>
      </c>
      <c r="G161" s="22"/>
      <c r="H161" s="22"/>
      <c r="I161" s="22" t="str">
        <f>IF(B161="Totale",SUM($I$26:I160),IF(B161="","",(($L$18-D161))))</f>
        <v/>
      </c>
      <c r="J161" s="22"/>
      <c r="K161" s="23" t="str">
        <f t="shared" si="21"/>
        <v/>
      </c>
      <c r="L161" s="23" t="str">
        <f t="shared" si="22"/>
        <v/>
      </c>
      <c r="M161" s="53" t="e">
        <f>IF(B161="totale",SUM(M160:M161),1/$G$18*FISSO!$D$18*#REF!)</f>
        <v>#REF!</v>
      </c>
      <c r="N161" s="53" t="str">
        <f>IF(B161="totale",SUM($N$26:N160),IF($B161="","",((1/$G$18*FISSO!$E$18*#REF!))))</f>
        <v/>
      </c>
      <c r="P161" s="56" t="e">
        <f>IF(B161="totale",SUM(P$26:P160),ROUND(M161,2))</f>
        <v>#REF!</v>
      </c>
      <c r="Q161" s="45"/>
    </row>
    <row r="162" spans="2:17" ht="14.25" customHeight="1" x14ac:dyDescent="0.3">
      <c r="B162" s="24" t="str">
        <f t="shared" si="25"/>
        <v/>
      </c>
      <c r="C162" s="25" t="str">
        <f t="shared" si="23"/>
        <v/>
      </c>
      <c r="D162" s="21" t="str">
        <f>IF(B162="Totale",SUM($D$26:D161),IF(B162="","",IF(B162=$L$17,$G$17-(SUM($D$26:D161)),(($A$7*(1/((1+$L$19)^($L$17-B161))))))))</f>
        <v/>
      </c>
      <c r="E162" s="22"/>
      <c r="F162" s="22" t="e">
        <f t="shared" si="26"/>
        <v>#VALUE!</v>
      </c>
      <c r="G162" s="22"/>
      <c r="H162" s="22"/>
      <c r="I162" s="22" t="str">
        <f>IF(B162="Totale",SUM($I$26:I161),IF(B162="","",(($L$18-D162))))</f>
        <v/>
      </c>
      <c r="J162" s="22"/>
      <c r="K162" s="23" t="str">
        <f t="shared" si="21"/>
        <v/>
      </c>
      <c r="L162" s="23" t="str">
        <f t="shared" si="22"/>
        <v/>
      </c>
      <c r="M162" s="53" t="e">
        <f>IF(B162="totale",SUM(M161:M162),1/$G$18*FISSO!$D$18*#REF!)</f>
        <v>#REF!</v>
      </c>
      <c r="N162" s="53" t="str">
        <f>IF(B162="totale",SUM($N$26:N161),IF($B162="","",((1/$G$18*FISSO!$E$18*#REF!))))</f>
        <v/>
      </c>
      <c r="P162" s="56" t="e">
        <f>IF(B162="totale",SUM(P$26:P161),ROUND(M162,2))</f>
        <v>#REF!</v>
      </c>
      <c r="Q162" s="45"/>
    </row>
    <row r="163" spans="2:17" ht="14.25" customHeight="1" x14ac:dyDescent="0.3">
      <c r="B163" s="24" t="str">
        <f t="shared" si="25"/>
        <v/>
      </c>
      <c r="C163" s="25" t="str">
        <f t="shared" si="23"/>
        <v/>
      </c>
      <c r="D163" s="21" t="str">
        <f>IF(B163="Totale",SUM($D$26:D162),IF(B163="","",IF(B163=$L$17,$G$17-(SUM($D$26:D162)),(($A$7*(1/((1+$L$19)^($L$17-B162))))))))</f>
        <v/>
      </c>
      <c r="E163" s="22"/>
      <c r="F163" s="22" t="e">
        <f t="shared" si="26"/>
        <v>#VALUE!</v>
      </c>
      <c r="G163" s="22"/>
      <c r="H163" s="22"/>
      <c r="I163" s="22" t="str">
        <f>IF(B163="Totale",SUM($I$26:I162),IF(B163="","",(($L$18-D163))))</f>
        <v/>
      </c>
      <c r="J163" s="22"/>
      <c r="K163" s="23" t="str">
        <f t="shared" si="21"/>
        <v/>
      </c>
      <c r="L163" s="23" t="str">
        <f t="shared" si="22"/>
        <v/>
      </c>
      <c r="M163" s="53" t="e">
        <f>IF(B163="totale",SUM(M162:M163),1/$G$18*FISSO!$D$18*#REF!)</f>
        <v>#REF!</v>
      </c>
      <c r="N163" s="53" t="str">
        <f>IF(B163="totale",SUM($N$26:N162),IF($B163="","",((1/$G$18*FISSO!$E$18*#REF!))))</f>
        <v/>
      </c>
      <c r="P163" s="56" t="e">
        <f>IF(B163="totale",SUM(P$26:P162),ROUND(M163,2))</f>
        <v>#REF!</v>
      </c>
      <c r="Q163" s="45"/>
    </row>
    <row r="164" spans="2:17" ht="14.25" customHeight="1" x14ac:dyDescent="0.3">
      <c r="B164" s="24" t="str">
        <f t="shared" si="25"/>
        <v/>
      </c>
      <c r="C164" s="25" t="str">
        <f t="shared" si="23"/>
        <v/>
      </c>
      <c r="D164" s="21" t="str">
        <f>IF(B164="Totale",SUM($D$26:D163),IF(B164="","",IF(B164=$L$17,$G$17-(SUM($D$26:D163)),(($A$7*(1/((1+$L$19)^($L$17-B163))))))))</f>
        <v/>
      </c>
      <c r="E164" s="22"/>
      <c r="F164" s="22" t="e">
        <f t="shared" si="26"/>
        <v>#VALUE!</v>
      </c>
      <c r="G164" s="22"/>
      <c r="H164" s="22"/>
      <c r="I164" s="22" t="str">
        <f>IF(B164="Totale",SUM($I$26:I163),IF(B164="","",(($L$18-D164))))</f>
        <v/>
      </c>
      <c r="J164" s="22"/>
      <c r="K164" s="23" t="str">
        <f t="shared" si="21"/>
        <v/>
      </c>
      <c r="L164" s="23" t="str">
        <f t="shared" si="22"/>
        <v/>
      </c>
      <c r="M164" s="53" t="e">
        <f>IF(B164="totale",SUM(M163:M164),1/$G$18*FISSO!$D$18*#REF!)</f>
        <v>#REF!</v>
      </c>
      <c r="N164" s="53" t="str">
        <f>IF(B164="totale",SUM($N$26:N163),IF($B164="","",((1/$G$18*FISSO!$E$18*#REF!))))</f>
        <v/>
      </c>
      <c r="P164" s="56" t="e">
        <f>IF(B164="totale",SUM(P$26:P163),ROUND(M164,2))</f>
        <v>#REF!</v>
      </c>
      <c r="Q164" s="45"/>
    </row>
    <row r="165" spans="2:17" ht="14.25" customHeight="1" x14ac:dyDescent="0.3">
      <c r="B165" s="24" t="str">
        <f t="shared" si="25"/>
        <v/>
      </c>
      <c r="C165" s="25" t="str">
        <f t="shared" si="23"/>
        <v/>
      </c>
      <c r="D165" s="21" t="str">
        <f>IF(B165="Totale",SUM($D$26:D164),IF(B165="","",IF(B165=$L$17,$G$17-(SUM($D$26:D164)),(($A$7*(1/((1+$L$19)^($L$17-B164))))))))</f>
        <v/>
      </c>
      <c r="E165" s="22"/>
      <c r="F165" s="22" t="e">
        <f t="shared" si="26"/>
        <v>#VALUE!</v>
      </c>
      <c r="G165" s="22"/>
      <c r="H165" s="22"/>
      <c r="I165" s="22" t="str">
        <f>IF(B165="Totale",SUM($I$26:I164),IF(B165="","",(($L$18-D165))))</f>
        <v/>
      </c>
      <c r="J165" s="22"/>
      <c r="K165" s="23" t="str">
        <f t="shared" ref="K165:K228" si="27">IF(B165="Totale",SUM(D165:I165),IF(B165="","",SUM(D165:I165)))</f>
        <v/>
      </c>
      <c r="L165" s="23" t="str">
        <f t="shared" ref="L165:L228" si="28">IF(B165="","",G165+K165)</f>
        <v/>
      </c>
      <c r="M165" s="53" t="e">
        <f>IF(B165="totale",SUM(M164:M165),1/$G$18*FISSO!$D$18*#REF!)</f>
        <v>#REF!</v>
      </c>
      <c r="N165" s="53" t="str">
        <f>IF(B165="totale",SUM($N$26:N164),IF($B165="","",((1/$G$18*FISSO!$E$18*#REF!))))</f>
        <v/>
      </c>
      <c r="P165" s="56" t="e">
        <f>IF(B165="totale",SUM(P$26:P164),ROUND(M165,2))</f>
        <v>#REF!</v>
      </c>
      <c r="Q165" s="45"/>
    </row>
    <row r="166" spans="2:17" ht="14.25" customHeight="1" x14ac:dyDescent="0.3">
      <c r="B166" s="24" t="str">
        <f t="shared" si="25"/>
        <v/>
      </c>
      <c r="C166" s="25" t="str">
        <f t="shared" si="23"/>
        <v/>
      </c>
      <c r="D166" s="21" t="str">
        <f>IF(B166="Totale",SUM($D$26:D165),IF(B166="","",IF(B166=$L$17,$G$17-(SUM($D$26:D165)),(($A$7*(1/((1+$L$19)^($L$17-B165))))))))</f>
        <v/>
      </c>
      <c r="E166" s="22"/>
      <c r="F166" s="22" t="e">
        <f t="shared" si="26"/>
        <v>#VALUE!</v>
      </c>
      <c r="G166" s="22"/>
      <c r="H166" s="22"/>
      <c r="I166" s="22" t="str">
        <f>IF(B166="Totale",SUM($I$26:I165),IF(B166="","",(($L$18-D166))))</f>
        <v/>
      </c>
      <c r="J166" s="22"/>
      <c r="K166" s="23" t="str">
        <f t="shared" si="27"/>
        <v/>
      </c>
      <c r="L166" s="23" t="str">
        <f t="shared" si="28"/>
        <v/>
      </c>
      <c r="M166" s="53" t="e">
        <f>IF(B166="totale",SUM(M165:M166),1/$G$18*FISSO!$D$18*#REF!)</f>
        <v>#REF!</v>
      </c>
      <c r="N166" s="53" t="str">
        <f>IF(B166="totale",SUM($N$26:N165),IF($B166="","",((1/$G$18*FISSO!$E$18*#REF!))))</f>
        <v/>
      </c>
      <c r="P166" s="56" t="e">
        <f>IF(B166="totale",SUM(P$26:P165),ROUND(M166,2))</f>
        <v>#REF!</v>
      </c>
      <c r="Q166" s="45"/>
    </row>
    <row r="167" spans="2:17" ht="14.25" customHeight="1" x14ac:dyDescent="0.3">
      <c r="B167" s="24" t="str">
        <f t="shared" si="25"/>
        <v/>
      </c>
      <c r="C167" s="25" t="str">
        <f t="shared" si="23"/>
        <v/>
      </c>
      <c r="D167" s="21" t="str">
        <f>IF(B167="Totale",SUM($D$26:D166),IF(B167="","",IF(B167=$L$17,$G$17-(SUM($D$26:D166)),(($A$7*(1/((1+$L$19)^($L$17-B166))))))))</f>
        <v/>
      </c>
      <c r="E167" s="22"/>
      <c r="F167" s="22" t="e">
        <f t="shared" si="26"/>
        <v>#VALUE!</v>
      </c>
      <c r="G167" s="22"/>
      <c r="H167" s="22"/>
      <c r="I167" s="22" t="str">
        <f>IF(B167="Totale",SUM($I$26:I166),IF(B167="","",(($L$18-D167))))</f>
        <v/>
      </c>
      <c r="J167" s="22"/>
      <c r="K167" s="23" t="str">
        <f t="shared" si="27"/>
        <v/>
      </c>
      <c r="L167" s="23" t="str">
        <f t="shared" si="28"/>
        <v/>
      </c>
      <c r="M167" s="53" t="e">
        <f>IF(B167="totale",SUM(M166:M167),1/$G$18*FISSO!$D$18*#REF!)</f>
        <v>#REF!</v>
      </c>
      <c r="N167" s="53" t="str">
        <f>IF(B167="totale",SUM($N$26:N166),IF($B167="","",((1/$G$18*FISSO!$E$18*#REF!))))</f>
        <v/>
      </c>
      <c r="P167" s="56" t="e">
        <f>IF(B167="totale",SUM(P$26:P166),ROUND(M167,2))</f>
        <v>#REF!</v>
      </c>
      <c r="Q167" s="45"/>
    </row>
    <row r="168" spans="2:17" ht="14.25" customHeight="1" x14ac:dyDescent="0.3">
      <c r="B168" s="24" t="str">
        <f t="shared" si="25"/>
        <v/>
      </c>
      <c r="C168" s="25" t="str">
        <f t="shared" ref="C168:C231" si="29">IF($L$17=0,"",IF($L$17&lt;&gt;B167,IF(B167="Totale","",IF(B167="","",DATE(YEAR(C167),MONTH(C167)+1,DAY(C167)))),""))</f>
        <v/>
      </c>
      <c r="D168" s="21" t="str">
        <f>IF(B168="Totale",SUM($D$26:D167),IF(B168="","",IF(B168=$L$17,$G$17-(SUM($D$26:D167)),(($A$7*(1/((1+$L$19)^($L$17-B167))))))))</f>
        <v/>
      </c>
      <c r="E168" s="22"/>
      <c r="F168" s="22" t="e">
        <f t="shared" si="26"/>
        <v>#VALUE!</v>
      </c>
      <c r="G168" s="22"/>
      <c r="H168" s="22"/>
      <c r="I168" s="22" t="str">
        <f>IF(B168="Totale",SUM($I$26:I167),IF(B168="","",(($L$18-D168))))</f>
        <v/>
      </c>
      <c r="J168" s="22"/>
      <c r="K168" s="23" t="str">
        <f t="shared" si="27"/>
        <v/>
      </c>
      <c r="L168" s="23" t="str">
        <f t="shared" si="28"/>
        <v/>
      </c>
      <c r="M168" s="53" t="e">
        <f>IF(B168="totale",SUM(M167:M168),1/$G$18*FISSO!$D$18*#REF!)</f>
        <v>#REF!</v>
      </c>
      <c r="N168" s="53" t="str">
        <f>IF(B168="totale",SUM($N$26:N167),IF($B168="","",((1/$G$18*FISSO!$E$18*#REF!))))</f>
        <v/>
      </c>
      <c r="P168" s="56" t="e">
        <f>IF(B168="totale",SUM(P$26:P167),ROUND(M168,2))</f>
        <v>#REF!</v>
      </c>
      <c r="Q168" s="45"/>
    </row>
    <row r="169" spans="2:17" ht="14.25" customHeight="1" x14ac:dyDescent="0.3">
      <c r="B169" s="24" t="str">
        <f t="shared" si="25"/>
        <v/>
      </c>
      <c r="C169" s="25" t="str">
        <f t="shared" si="29"/>
        <v/>
      </c>
      <c r="D169" s="21" t="str">
        <f>IF(B169="Totale",SUM($D$26:D168),IF(B169="","",IF(B169=$L$17,$G$17-(SUM($D$26:D168)),(($A$7*(1/((1+$L$19)^($L$17-B168))))))))</f>
        <v/>
      </c>
      <c r="E169" s="22"/>
      <c r="F169" s="22" t="e">
        <f t="shared" si="26"/>
        <v>#VALUE!</v>
      </c>
      <c r="G169" s="22"/>
      <c r="H169" s="22"/>
      <c r="I169" s="22" t="str">
        <f>IF(B169="Totale",SUM($I$26:I168),IF(B169="","",(($L$18-D169))))</f>
        <v/>
      </c>
      <c r="J169" s="22"/>
      <c r="K169" s="23" t="str">
        <f t="shared" si="27"/>
        <v/>
      </c>
      <c r="L169" s="23" t="str">
        <f t="shared" si="28"/>
        <v/>
      </c>
      <c r="M169" s="53" t="e">
        <f>IF(B169="totale",SUM(M168:M169),1/$G$18*FISSO!$D$18*#REF!)</f>
        <v>#REF!</v>
      </c>
      <c r="N169" s="53" t="str">
        <f>IF(B169="totale",SUM($N$26:N168),IF($B169="","",((1/$G$18*FISSO!$E$18*#REF!))))</f>
        <v/>
      </c>
      <c r="P169" s="56" t="e">
        <f>IF(B169="totale",SUM(P$26:P168),ROUND(M169,2))</f>
        <v>#REF!</v>
      </c>
      <c r="Q169" s="45"/>
    </row>
    <row r="170" spans="2:17" ht="14.25" customHeight="1" x14ac:dyDescent="0.3">
      <c r="B170" s="24" t="str">
        <f t="shared" si="25"/>
        <v/>
      </c>
      <c r="C170" s="25" t="str">
        <f t="shared" si="29"/>
        <v/>
      </c>
      <c r="D170" s="21" t="str">
        <f>IF(B170="Totale",SUM($D$26:D169),IF(B170="","",IF(B170=$L$17,$G$17-(SUM($D$26:D169)),(($A$7*(1/((1+$L$19)^($L$17-B169))))))))</f>
        <v/>
      </c>
      <c r="E170" s="22"/>
      <c r="F170" s="22" t="e">
        <f t="shared" si="26"/>
        <v>#VALUE!</v>
      </c>
      <c r="G170" s="22"/>
      <c r="H170" s="22"/>
      <c r="I170" s="22" t="str">
        <f>IF(B170="Totale",SUM($I$26:I169),IF(B170="","",(($L$18-D170))))</f>
        <v/>
      </c>
      <c r="J170" s="22"/>
      <c r="K170" s="23" t="str">
        <f t="shared" si="27"/>
        <v/>
      </c>
      <c r="L170" s="23" t="str">
        <f t="shared" si="28"/>
        <v/>
      </c>
      <c r="M170" s="53" t="e">
        <f>IF(B170="totale",SUM(M169:M170),1/$G$18*FISSO!$D$18*#REF!)</f>
        <v>#REF!</v>
      </c>
      <c r="N170" s="53" t="str">
        <f>IF(B170="totale",SUM($N$26:N169),IF($B170="","",((1/$G$18*FISSO!$E$18*#REF!))))</f>
        <v/>
      </c>
      <c r="P170" s="56" t="e">
        <f>IF(B170="totale",SUM(P$26:P169),ROUND(M170,2))</f>
        <v>#REF!</v>
      </c>
      <c r="Q170" s="45"/>
    </row>
    <row r="171" spans="2:17" ht="14.25" customHeight="1" x14ac:dyDescent="0.3">
      <c r="B171" s="24" t="str">
        <f t="shared" si="25"/>
        <v/>
      </c>
      <c r="C171" s="25" t="str">
        <f t="shared" si="29"/>
        <v/>
      </c>
      <c r="D171" s="21" t="str">
        <f>IF(B171="Totale",SUM($D$26:D170),IF(B171="","",IF(B171=$L$17,$G$17-(SUM($D$26:D170)),(($A$7*(1/((1+$L$19)^($L$17-B170))))))))</f>
        <v/>
      </c>
      <c r="E171" s="22"/>
      <c r="F171" s="22" t="e">
        <f t="shared" si="26"/>
        <v>#VALUE!</v>
      </c>
      <c r="G171" s="22"/>
      <c r="H171" s="22"/>
      <c r="I171" s="22" t="str">
        <f>IF(B171="Totale",SUM($I$26:I170),IF(B171="","",(($L$18-D171))))</f>
        <v/>
      </c>
      <c r="J171" s="22"/>
      <c r="K171" s="23" t="str">
        <f t="shared" si="27"/>
        <v/>
      </c>
      <c r="L171" s="23" t="str">
        <f t="shared" si="28"/>
        <v/>
      </c>
      <c r="M171" s="53" t="e">
        <f>IF(B171="totale",SUM(M170:M171),1/$G$18*FISSO!$D$18*#REF!)</f>
        <v>#REF!</v>
      </c>
      <c r="N171" s="53" t="str">
        <f>IF(B171="totale",SUM($N$26:N170),IF($B171="","",((1/$G$18*FISSO!$E$18*#REF!))))</f>
        <v/>
      </c>
      <c r="P171" s="56" t="e">
        <f>IF(B171="totale",SUM(P$26:P170),ROUND(M171,2))</f>
        <v>#REF!</v>
      </c>
      <c r="Q171" s="45"/>
    </row>
    <row r="172" spans="2:17" ht="14.25" customHeight="1" x14ac:dyDescent="0.3">
      <c r="B172" s="24" t="str">
        <f t="shared" si="25"/>
        <v/>
      </c>
      <c r="C172" s="25" t="str">
        <f t="shared" si="29"/>
        <v/>
      </c>
      <c r="D172" s="21" t="str">
        <f>IF(B172="Totale",SUM($D$26:D171),IF(B172="","",IF(B172=$L$17,$G$17-(SUM($D$26:D171)),(($A$7*(1/((1+$L$19)^($L$17-B171))))))))</f>
        <v/>
      </c>
      <c r="E172" s="22"/>
      <c r="F172" s="22" t="e">
        <f t="shared" si="26"/>
        <v>#VALUE!</v>
      </c>
      <c r="G172" s="22"/>
      <c r="H172" s="22"/>
      <c r="I172" s="22" t="str">
        <f>IF(B172="Totale",SUM($I$26:I171),IF(B172="","",(($L$18-D172))))</f>
        <v/>
      </c>
      <c r="J172" s="22"/>
      <c r="K172" s="23" t="str">
        <f t="shared" si="27"/>
        <v/>
      </c>
      <c r="L172" s="23" t="str">
        <f t="shared" si="28"/>
        <v/>
      </c>
      <c r="M172" s="53" t="e">
        <f>IF(B172="totale",SUM(M171:M172),1/$G$18*FISSO!$D$18*#REF!)</f>
        <v>#REF!</v>
      </c>
      <c r="N172" s="53" t="str">
        <f>IF(B172="totale",SUM($N$26:N171),IF($B172="","",((1/$G$18*FISSO!$E$18*#REF!))))</f>
        <v/>
      </c>
      <c r="P172" s="56" t="e">
        <f>IF(B172="totale",SUM(P$26:P171),ROUND(M172,2))</f>
        <v>#REF!</v>
      </c>
      <c r="Q172" s="45"/>
    </row>
    <row r="173" spans="2:17" ht="14.25" customHeight="1" x14ac:dyDescent="0.3">
      <c r="B173" s="24" t="str">
        <f t="shared" si="25"/>
        <v/>
      </c>
      <c r="C173" s="25" t="str">
        <f t="shared" si="29"/>
        <v/>
      </c>
      <c r="D173" s="21" t="str">
        <f>IF(B173="Totale",SUM($D$26:D172),IF(B173="","",IF(B173=$L$17,$G$17-(SUM($D$26:D172)),(($A$7*(1/((1+$L$19)^($L$17-B172))))))))</f>
        <v/>
      </c>
      <c r="E173" s="22"/>
      <c r="F173" s="22" t="e">
        <f t="shared" si="26"/>
        <v>#VALUE!</v>
      </c>
      <c r="G173" s="22"/>
      <c r="H173" s="22"/>
      <c r="I173" s="22" t="str">
        <f>IF(B173="Totale",SUM($I$26:I172),IF(B173="","",(($L$18-D173))))</f>
        <v/>
      </c>
      <c r="J173" s="22"/>
      <c r="K173" s="23" t="str">
        <f t="shared" si="27"/>
        <v/>
      </c>
      <c r="L173" s="23" t="str">
        <f t="shared" si="28"/>
        <v/>
      </c>
      <c r="M173" s="53" t="e">
        <f>IF(B173="totale",SUM(M172:M173),1/$G$18*FISSO!$D$18*#REF!)</f>
        <v>#REF!</v>
      </c>
      <c r="N173" s="53" t="str">
        <f>IF(B173="totale",SUM($N$26:N172),IF($B173="","",((1/$G$18*FISSO!$E$18*#REF!))))</f>
        <v/>
      </c>
      <c r="P173" s="56" t="e">
        <f>IF(B173="totale",SUM(P$26:P172),ROUND(M173,2))</f>
        <v>#REF!</v>
      </c>
      <c r="Q173" s="45"/>
    </row>
    <row r="174" spans="2:17" ht="14.25" customHeight="1" x14ac:dyDescent="0.3">
      <c r="B174" s="24" t="str">
        <f t="shared" si="25"/>
        <v/>
      </c>
      <c r="C174" s="25" t="str">
        <f t="shared" si="29"/>
        <v/>
      </c>
      <c r="D174" s="21" t="str">
        <f>IF(B174="Totale",SUM($D$26:D173),IF(B174="","",IF(B174=$L$17,$G$17-(SUM($D$26:D173)),(($A$7*(1/((1+$L$19)^($L$17-B173))))))))</f>
        <v/>
      </c>
      <c r="E174" s="22"/>
      <c r="F174" s="22" t="e">
        <f t="shared" si="26"/>
        <v>#VALUE!</v>
      </c>
      <c r="G174" s="22"/>
      <c r="H174" s="22"/>
      <c r="I174" s="22" t="str">
        <f>IF(B174="Totale",SUM($I$26:I173),IF(B174="","",(($L$18-D174))))</f>
        <v/>
      </c>
      <c r="J174" s="22"/>
      <c r="K174" s="23" t="str">
        <f t="shared" si="27"/>
        <v/>
      </c>
      <c r="L174" s="23" t="str">
        <f t="shared" si="28"/>
        <v/>
      </c>
      <c r="M174" s="53" t="e">
        <f>IF(B174="totale",SUM(M173:M174),1/$G$18*FISSO!$D$18*#REF!)</f>
        <v>#REF!</v>
      </c>
      <c r="N174" s="53" t="str">
        <f>IF(B174="totale",SUM($N$26:N173),IF($B174="","",((1/$G$18*FISSO!$E$18*#REF!))))</f>
        <v/>
      </c>
      <c r="P174" s="56" t="e">
        <f>IF(B174="totale",SUM(P$26:P173),ROUND(M174,2))</f>
        <v>#REF!</v>
      </c>
      <c r="Q174" s="45"/>
    </row>
    <row r="175" spans="2:17" ht="14.25" customHeight="1" x14ac:dyDescent="0.3">
      <c r="B175" s="24" t="str">
        <f t="shared" si="25"/>
        <v/>
      </c>
      <c r="C175" s="25" t="str">
        <f t="shared" si="29"/>
        <v/>
      </c>
      <c r="D175" s="21" t="str">
        <f>IF(B175="Totale",SUM($D$26:D174),IF(B175="","",IF(B175=$L$17,$G$17-(SUM($D$26:D174)),(($A$7*(1/((1+$L$19)^($L$17-B174))))))))</f>
        <v/>
      </c>
      <c r="E175" s="22"/>
      <c r="F175" s="22" t="e">
        <f t="shared" si="26"/>
        <v>#VALUE!</v>
      </c>
      <c r="G175" s="22"/>
      <c r="H175" s="22"/>
      <c r="I175" s="22" t="str">
        <f>IF(B175="Totale",SUM($I$26:I174),IF(B175="","",(($L$18-D175))))</f>
        <v/>
      </c>
      <c r="J175" s="22"/>
      <c r="K175" s="23" t="str">
        <f t="shared" si="27"/>
        <v/>
      </c>
      <c r="L175" s="23" t="str">
        <f t="shared" si="28"/>
        <v/>
      </c>
      <c r="M175" s="53" t="e">
        <f>IF(B175="totale",SUM(M174:M175),1/$G$18*FISSO!$D$18*#REF!)</f>
        <v>#REF!</v>
      </c>
      <c r="N175" s="53" t="str">
        <f>IF(B175="totale",SUM($N$26:N174),IF($B175="","",((1/$G$18*FISSO!$E$18*#REF!))))</f>
        <v/>
      </c>
      <c r="P175" s="56" t="e">
        <f>IF(B175="totale",SUM(P$26:P174),ROUND(M175,2))</f>
        <v>#REF!</v>
      </c>
      <c r="Q175" s="45"/>
    </row>
    <row r="176" spans="2:17" ht="14.25" customHeight="1" x14ac:dyDescent="0.3">
      <c r="B176" s="24" t="str">
        <f t="shared" si="25"/>
        <v/>
      </c>
      <c r="C176" s="25" t="str">
        <f t="shared" si="29"/>
        <v/>
      </c>
      <c r="D176" s="21" t="str">
        <f>IF(B176="Totale",SUM($D$26:D175),IF(B176="","",IF(B176=$L$17,$G$17-(SUM($D$26:D175)),(($A$7*(1/((1+$L$19)^($L$17-B175))))))))</f>
        <v/>
      </c>
      <c r="E176" s="22"/>
      <c r="F176" s="22" t="e">
        <f t="shared" si="26"/>
        <v>#VALUE!</v>
      </c>
      <c r="G176" s="22"/>
      <c r="H176" s="22"/>
      <c r="I176" s="22" t="str">
        <f>IF(B176="Totale",SUM($I$26:I175),IF(B176="","",(($L$18-D176))))</f>
        <v/>
      </c>
      <c r="J176" s="22"/>
      <c r="K176" s="23" t="str">
        <f t="shared" si="27"/>
        <v/>
      </c>
      <c r="L176" s="23" t="str">
        <f t="shared" si="28"/>
        <v/>
      </c>
      <c r="M176" s="53" t="e">
        <f>IF(B176="totale",SUM(M175:M176),1/$G$18*FISSO!$D$18*#REF!)</f>
        <v>#REF!</v>
      </c>
      <c r="N176" s="53" t="str">
        <f>IF(B176="totale",SUM($N$26:N175),IF($B176="","",((1/$G$18*FISSO!$E$18*#REF!))))</f>
        <v/>
      </c>
      <c r="P176" s="56" t="e">
        <f>IF(B176="totale",SUM(P$26:P175),ROUND(M176,2))</f>
        <v>#REF!</v>
      </c>
      <c r="Q176" s="45"/>
    </row>
    <row r="177" spans="2:17" ht="14.25" customHeight="1" x14ac:dyDescent="0.3">
      <c r="B177" s="24" t="str">
        <f t="shared" si="25"/>
        <v/>
      </c>
      <c r="C177" s="25" t="str">
        <f t="shared" si="29"/>
        <v/>
      </c>
      <c r="D177" s="21" t="str">
        <f>IF(B177="Totale",SUM($D$26:D176),IF(B177="","",IF(B177=$L$17,$G$17-(SUM($D$26:D176)),(($A$7*(1/((1+$L$19)^($L$17-B176))))))))</f>
        <v/>
      </c>
      <c r="E177" s="22"/>
      <c r="F177" s="22" t="e">
        <f t="shared" si="26"/>
        <v>#VALUE!</v>
      </c>
      <c r="G177" s="22"/>
      <c r="H177" s="22"/>
      <c r="I177" s="22" t="str">
        <f>IF(B177="Totale",SUM($I$26:I176),IF(B177="","",(($L$18-D177))))</f>
        <v/>
      </c>
      <c r="J177" s="22"/>
      <c r="K177" s="23" t="str">
        <f t="shared" si="27"/>
        <v/>
      </c>
      <c r="L177" s="23" t="str">
        <f t="shared" si="28"/>
        <v/>
      </c>
      <c r="M177" s="53" t="e">
        <f>IF(B177="totale",SUM(M176:M177),1/$G$18*FISSO!$D$18*#REF!)</f>
        <v>#REF!</v>
      </c>
      <c r="N177" s="53" t="str">
        <f>IF(B177="totale",SUM($N$26:N176),IF($B177="","",((1/$G$18*FISSO!$E$18*#REF!))))</f>
        <v/>
      </c>
      <c r="P177" s="56" t="e">
        <f>IF(B177="totale",SUM(P$26:P176),ROUND(M177,2))</f>
        <v>#REF!</v>
      </c>
      <c r="Q177" s="45"/>
    </row>
    <row r="178" spans="2:17" ht="14.25" customHeight="1" x14ac:dyDescent="0.3">
      <c r="B178" s="24" t="str">
        <f t="shared" si="25"/>
        <v/>
      </c>
      <c r="C178" s="25" t="str">
        <f t="shared" si="29"/>
        <v/>
      </c>
      <c r="D178" s="21" t="str">
        <f>IF(B178="Totale",SUM($D$26:D177),IF(B178="","",IF(B178=$L$17,$G$17-(SUM($D$26:D177)),(($A$7*(1/((1+$L$19)^($L$17-B177))))))))</f>
        <v/>
      </c>
      <c r="E178" s="22"/>
      <c r="F178" s="22" t="e">
        <f t="shared" si="26"/>
        <v>#VALUE!</v>
      </c>
      <c r="G178" s="22"/>
      <c r="H178" s="22"/>
      <c r="I178" s="22" t="str">
        <f>IF(B178="Totale",SUM($I$26:I177),IF(B178="","",(($L$18-D178))))</f>
        <v/>
      </c>
      <c r="J178" s="22"/>
      <c r="K178" s="23" t="str">
        <f t="shared" si="27"/>
        <v/>
      </c>
      <c r="L178" s="23" t="str">
        <f t="shared" si="28"/>
        <v/>
      </c>
      <c r="M178" s="53" t="e">
        <f>IF(B178="totale",SUM(M177:M178),1/$G$18*FISSO!$D$18*#REF!)</f>
        <v>#REF!</v>
      </c>
      <c r="N178" s="53" t="str">
        <f>IF(B178="totale",SUM($N$26:N177),IF($B178="","",((1/$G$18*FISSO!$E$18*#REF!))))</f>
        <v/>
      </c>
      <c r="P178" s="56" t="e">
        <f>IF(B178="totale",SUM(P$26:P177),ROUND(M178,2))</f>
        <v>#REF!</v>
      </c>
      <c r="Q178" s="45"/>
    </row>
    <row r="179" spans="2:17" ht="14.25" customHeight="1" x14ac:dyDescent="0.3">
      <c r="B179" s="24" t="str">
        <f t="shared" si="25"/>
        <v/>
      </c>
      <c r="C179" s="25" t="str">
        <f t="shared" si="29"/>
        <v/>
      </c>
      <c r="D179" s="21" t="str">
        <f>IF(B179="Totale",SUM($D$26:D178),IF(B179="","",IF(B179=$L$17,$G$17-(SUM($D$26:D178)),(($A$7*(1/((1+$L$19)^($L$17-B178))))))))</f>
        <v/>
      </c>
      <c r="E179" s="22"/>
      <c r="F179" s="22" t="e">
        <f t="shared" si="26"/>
        <v>#VALUE!</v>
      </c>
      <c r="G179" s="22"/>
      <c r="H179" s="22"/>
      <c r="I179" s="22" t="str">
        <f>IF(B179="Totale",SUM($I$26:I178),IF(B179="","",(($L$18-D179))))</f>
        <v/>
      </c>
      <c r="J179" s="22"/>
      <c r="K179" s="23" t="str">
        <f t="shared" si="27"/>
        <v/>
      </c>
      <c r="L179" s="23" t="str">
        <f t="shared" si="28"/>
        <v/>
      </c>
      <c r="M179" s="53" t="e">
        <f>IF(B179="totale",SUM(M178:M179),1/$G$18*FISSO!$D$18*#REF!)</f>
        <v>#REF!</v>
      </c>
      <c r="N179" s="53" t="str">
        <f>IF(B179="totale",SUM($N$26:N178),IF($B179="","",((1/$G$18*FISSO!$E$18*#REF!))))</f>
        <v/>
      </c>
      <c r="P179" s="56" t="e">
        <f>IF(B179="totale",SUM(P$26:P178),ROUND(M179,2))</f>
        <v>#REF!</v>
      </c>
      <c r="Q179" s="45"/>
    </row>
    <row r="180" spans="2:17" ht="14.25" customHeight="1" x14ac:dyDescent="0.3">
      <c r="B180" s="24" t="str">
        <f t="shared" si="25"/>
        <v/>
      </c>
      <c r="C180" s="25" t="str">
        <f t="shared" si="29"/>
        <v/>
      </c>
      <c r="D180" s="21" t="str">
        <f>IF(B180="Totale",SUM($D$26:D179),IF(B180="","",IF(B180=$L$17,$G$17-(SUM($D$26:D179)),(($A$7*(1/((1+$L$19)^($L$17-B179))))))))</f>
        <v/>
      </c>
      <c r="E180" s="22"/>
      <c r="F180" s="22" t="e">
        <f t="shared" si="26"/>
        <v>#VALUE!</v>
      </c>
      <c r="G180" s="22"/>
      <c r="H180" s="22"/>
      <c r="I180" s="22" t="str">
        <f>IF(B180="Totale",SUM($I$26:I179),IF(B180="","",(($L$18-D180))))</f>
        <v/>
      </c>
      <c r="J180" s="22"/>
      <c r="K180" s="23" t="str">
        <f t="shared" si="27"/>
        <v/>
      </c>
      <c r="L180" s="23" t="str">
        <f t="shared" si="28"/>
        <v/>
      </c>
      <c r="M180" s="53" t="e">
        <f>IF(B180="totale",SUM(M179:M180),1/$G$18*FISSO!$D$18*#REF!)</f>
        <v>#REF!</v>
      </c>
      <c r="N180" s="53" t="str">
        <f>IF(B180="totale",SUM($N$26:N179),IF($B180="","",((1/$G$18*FISSO!$E$18*#REF!))))</f>
        <v/>
      </c>
      <c r="P180" s="56" t="e">
        <f>IF(B180="totale",SUM(P$26:P179),ROUND(M180,2))</f>
        <v>#REF!</v>
      </c>
      <c r="Q180" s="45"/>
    </row>
    <row r="181" spans="2:17" ht="14.25" customHeight="1" x14ac:dyDescent="0.3">
      <c r="B181" s="24" t="str">
        <f t="shared" si="25"/>
        <v/>
      </c>
      <c r="C181" s="25" t="str">
        <f t="shared" si="29"/>
        <v/>
      </c>
      <c r="D181" s="21" t="str">
        <f>IF(B181="Totale",SUM($D$26:D180),IF(B181="","",IF(B181=$L$17,$G$17-(SUM($D$26:D180)),(($A$7*(1/((1+$L$19)^($L$17-B180))))))))</f>
        <v/>
      </c>
      <c r="E181" s="22"/>
      <c r="F181" s="22" t="e">
        <f t="shared" si="26"/>
        <v>#VALUE!</v>
      </c>
      <c r="G181" s="22"/>
      <c r="H181" s="22"/>
      <c r="I181" s="22" t="str">
        <f>IF(B181="Totale",SUM($I$26:I180),IF(B181="","",(($L$18-D181))))</f>
        <v/>
      </c>
      <c r="J181" s="22"/>
      <c r="K181" s="23" t="str">
        <f t="shared" si="27"/>
        <v/>
      </c>
      <c r="L181" s="23" t="str">
        <f t="shared" si="28"/>
        <v/>
      </c>
      <c r="M181" s="53" t="e">
        <f>IF(B181="totale",SUM(M180:M181),1/$G$18*FISSO!$D$18*#REF!)</f>
        <v>#REF!</v>
      </c>
      <c r="N181" s="53" t="str">
        <f>IF(B181="totale",SUM($N$26:N180),IF($B181="","",((1/$G$18*FISSO!$E$18*#REF!))))</f>
        <v/>
      </c>
      <c r="P181" s="56" t="e">
        <f>IF(B181="totale",SUM(P$26:P180),ROUND(M181,2))</f>
        <v>#REF!</v>
      </c>
      <c r="Q181" s="45"/>
    </row>
    <row r="182" spans="2:17" ht="14.25" customHeight="1" x14ac:dyDescent="0.3">
      <c r="B182" s="24" t="str">
        <f t="shared" si="25"/>
        <v/>
      </c>
      <c r="C182" s="25" t="str">
        <f t="shared" si="29"/>
        <v/>
      </c>
      <c r="D182" s="21" t="str">
        <f>IF(B182="Totale",SUM($D$26:D181),IF(B182="","",IF(B182=$L$17,$G$17-(SUM($D$26:D181)),(($A$7*(1/((1+$L$19)^($L$17-B181))))))))</f>
        <v/>
      </c>
      <c r="E182" s="22"/>
      <c r="F182" s="22" t="e">
        <f t="shared" si="26"/>
        <v>#VALUE!</v>
      </c>
      <c r="G182" s="22"/>
      <c r="H182" s="22"/>
      <c r="I182" s="22" t="str">
        <f>IF(B182="Totale",SUM($I$26:I181),IF(B182="","",(($L$18-D182))))</f>
        <v/>
      </c>
      <c r="J182" s="22"/>
      <c r="K182" s="23" t="str">
        <f t="shared" si="27"/>
        <v/>
      </c>
      <c r="L182" s="23" t="str">
        <f t="shared" si="28"/>
        <v/>
      </c>
      <c r="M182" s="53" t="e">
        <f>IF(B182="totale",SUM(M181:M182),1/$G$18*FISSO!$D$18*#REF!)</f>
        <v>#REF!</v>
      </c>
      <c r="N182" s="53" t="str">
        <f>IF(B182="totale",SUM($N$26:N181),IF($B182="","",((1/$G$18*FISSO!$E$18*#REF!))))</f>
        <v/>
      </c>
      <c r="P182" s="56" t="e">
        <f>IF(B182="totale",SUM(P$26:P181),ROUND(M182,2))</f>
        <v>#REF!</v>
      </c>
      <c r="Q182" s="45"/>
    </row>
    <row r="183" spans="2:17" ht="14.25" customHeight="1" x14ac:dyDescent="0.3">
      <c r="B183" s="24" t="str">
        <f t="shared" si="25"/>
        <v/>
      </c>
      <c r="C183" s="25" t="str">
        <f t="shared" si="29"/>
        <v/>
      </c>
      <c r="D183" s="21" t="str">
        <f>IF(B183="Totale",SUM($D$26:D182),IF(B183="","",IF(B183=$L$17,$G$17-(SUM($D$26:D182)),(($A$7*(1/((1+$L$19)^($L$17-B182))))))))</f>
        <v/>
      </c>
      <c r="E183" s="22"/>
      <c r="F183" s="22" t="e">
        <f t="shared" si="26"/>
        <v>#VALUE!</v>
      </c>
      <c r="G183" s="22"/>
      <c r="H183" s="22"/>
      <c r="I183" s="22" t="str">
        <f>IF(B183="Totale",SUM($I$26:I182),IF(B183="","",(($L$18-D183))))</f>
        <v/>
      </c>
      <c r="J183" s="22"/>
      <c r="K183" s="23" t="str">
        <f t="shared" si="27"/>
        <v/>
      </c>
      <c r="L183" s="23" t="str">
        <f t="shared" si="28"/>
        <v/>
      </c>
      <c r="M183" s="53" t="e">
        <f>IF(B183="totale",SUM(M182:M183),1/$G$18*FISSO!$D$18*#REF!)</f>
        <v>#REF!</v>
      </c>
      <c r="N183" s="53" t="str">
        <f>IF(B183="totale",SUM($N$26:N182),IF($B183="","",((1/$G$18*FISSO!$E$18*#REF!))))</f>
        <v/>
      </c>
      <c r="P183" s="56" t="e">
        <f>IF(B183="totale",SUM(P$26:P182),ROUND(M183,2))</f>
        <v>#REF!</v>
      </c>
      <c r="Q183" s="45"/>
    </row>
    <row r="184" spans="2:17" ht="14.25" customHeight="1" x14ac:dyDescent="0.3">
      <c r="B184" s="24" t="str">
        <f t="shared" si="25"/>
        <v/>
      </c>
      <c r="C184" s="25" t="str">
        <f t="shared" si="29"/>
        <v/>
      </c>
      <c r="D184" s="21" t="str">
        <f>IF(B184="Totale",SUM($D$26:D183),IF(B184="","",IF(B184=$L$17,$G$17-(SUM($D$26:D183)),(($A$7*(1/((1+$L$19)^($L$17-B183))))))))</f>
        <v/>
      </c>
      <c r="E184" s="22"/>
      <c r="F184" s="22" t="e">
        <f t="shared" si="26"/>
        <v>#VALUE!</v>
      </c>
      <c r="G184" s="22"/>
      <c r="H184" s="22"/>
      <c r="I184" s="22" t="str">
        <f>IF(B184="Totale",SUM($I$26:I183),IF(B184="","",(($L$18-D184))))</f>
        <v/>
      </c>
      <c r="J184" s="22"/>
      <c r="K184" s="23" t="str">
        <f t="shared" si="27"/>
        <v/>
      </c>
      <c r="L184" s="23" t="str">
        <f t="shared" si="28"/>
        <v/>
      </c>
      <c r="M184" s="53" t="e">
        <f>IF(B184="totale",SUM(M183:M184),1/$G$18*FISSO!$D$18*#REF!)</f>
        <v>#REF!</v>
      </c>
      <c r="N184" s="53" t="str">
        <f>IF(B184="totale",SUM($N$26:N183),IF($B184="","",((1/$G$18*FISSO!$E$18*#REF!))))</f>
        <v/>
      </c>
      <c r="P184" s="56" t="e">
        <f>IF(B184="totale",SUM(P$26:P183),ROUND(M184,2))</f>
        <v>#REF!</v>
      </c>
      <c r="Q184" s="45"/>
    </row>
    <row r="185" spans="2:17" ht="14.25" customHeight="1" x14ac:dyDescent="0.3">
      <c r="B185" s="24" t="str">
        <f t="shared" si="25"/>
        <v/>
      </c>
      <c r="C185" s="25" t="str">
        <f t="shared" si="29"/>
        <v/>
      </c>
      <c r="D185" s="21" t="str">
        <f>IF(B185="Totale",SUM($D$26:D184),IF(B185="","",IF(B185=$L$17,$G$17-(SUM($D$26:D184)),(($A$7*(1/((1+$L$19)^($L$17-B184))))))))</f>
        <v/>
      </c>
      <c r="E185" s="22"/>
      <c r="F185" s="22" t="e">
        <f t="shared" si="26"/>
        <v>#VALUE!</v>
      </c>
      <c r="G185" s="22"/>
      <c r="H185" s="22"/>
      <c r="I185" s="22" t="str">
        <f>IF(B185="Totale",SUM($I$26:I184),IF(B185="","",(($L$18-D185))))</f>
        <v/>
      </c>
      <c r="J185" s="22"/>
      <c r="K185" s="23" t="str">
        <f t="shared" si="27"/>
        <v/>
      </c>
      <c r="L185" s="23" t="str">
        <f t="shared" si="28"/>
        <v/>
      </c>
      <c r="M185" s="53" t="e">
        <f>IF(B185="totale",SUM(M184:M185),1/$G$18*FISSO!$D$18*#REF!)</f>
        <v>#REF!</v>
      </c>
      <c r="N185" s="53" t="str">
        <f>IF(B185="totale",SUM($N$26:N184),IF($B185="","",((1/$G$18*FISSO!$E$18*#REF!))))</f>
        <v/>
      </c>
      <c r="P185" s="56" t="e">
        <f>IF(B185="totale",SUM(P$26:P184),ROUND(M185,2))</f>
        <v>#REF!</v>
      </c>
      <c r="Q185" s="45"/>
    </row>
    <row r="186" spans="2:17" ht="14.25" customHeight="1" x14ac:dyDescent="0.3">
      <c r="B186" s="24" t="str">
        <f t="shared" si="25"/>
        <v/>
      </c>
      <c r="C186" s="25" t="str">
        <f t="shared" si="29"/>
        <v/>
      </c>
      <c r="D186" s="21" t="str">
        <f>IF(B186="Totale",SUM($D$26:D185),IF(B186="","",IF(B186=$L$17,$G$17-(SUM($D$26:D185)),(($A$7*(1/((1+$L$19)^($L$17-B185))))))))</f>
        <v/>
      </c>
      <c r="E186" s="22"/>
      <c r="F186" s="22" t="e">
        <f t="shared" si="26"/>
        <v>#VALUE!</v>
      </c>
      <c r="G186" s="22"/>
      <c r="H186" s="22"/>
      <c r="I186" s="22" t="str">
        <f>IF(B186="Totale",SUM($I$26:I185),IF(B186="","",(($L$18-D186))))</f>
        <v/>
      </c>
      <c r="J186" s="22"/>
      <c r="K186" s="23" t="str">
        <f t="shared" si="27"/>
        <v/>
      </c>
      <c r="L186" s="23" t="str">
        <f t="shared" si="28"/>
        <v/>
      </c>
      <c r="M186" s="53" t="e">
        <f>IF(B186="totale",SUM(M185:M186),1/$G$18*FISSO!$D$18*#REF!)</f>
        <v>#REF!</v>
      </c>
      <c r="N186" s="53" t="str">
        <f>IF(B186="totale",SUM($N$26:N185),IF($B186="","",((1/$G$18*FISSO!$E$18*#REF!))))</f>
        <v/>
      </c>
      <c r="P186" s="56" t="e">
        <f>IF(B186="totale",SUM(P$26:P185),ROUND(M186,2))</f>
        <v>#REF!</v>
      </c>
      <c r="Q186" s="45"/>
    </row>
    <row r="187" spans="2:17" ht="14.25" customHeight="1" x14ac:dyDescent="0.3">
      <c r="B187" s="24" t="str">
        <f t="shared" si="25"/>
        <v/>
      </c>
      <c r="C187" s="25" t="str">
        <f t="shared" si="29"/>
        <v/>
      </c>
      <c r="D187" s="21" t="str">
        <f>IF(B187="Totale",SUM($D$26:D186),IF(B187="","",IF(B187=$L$17,$G$17-(SUM($D$26:D186)),(($A$7*(1/((1+$L$19)^($L$17-B186))))))))</f>
        <v/>
      </c>
      <c r="E187" s="22"/>
      <c r="F187" s="22" t="e">
        <f t="shared" si="26"/>
        <v>#VALUE!</v>
      </c>
      <c r="G187" s="22"/>
      <c r="H187" s="22"/>
      <c r="I187" s="22" t="str">
        <f>IF(B187="Totale",SUM($I$26:I186),IF(B187="","",(($L$18-D187))))</f>
        <v/>
      </c>
      <c r="J187" s="22"/>
      <c r="K187" s="23" t="str">
        <f t="shared" si="27"/>
        <v/>
      </c>
      <c r="L187" s="23" t="str">
        <f t="shared" si="28"/>
        <v/>
      </c>
      <c r="M187" s="53" t="e">
        <f>IF(B187="totale",SUM(M186:M187),1/$G$18*FISSO!$D$18*#REF!)</f>
        <v>#REF!</v>
      </c>
      <c r="N187" s="53" t="str">
        <f>IF(B187="totale",SUM($N$26:N186),IF($B187="","",((1/$G$18*FISSO!$E$18*#REF!))))</f>
        <v/>
      </c>
      <c r="P187" s="56" t="e">
        <f>IF(B187="totale",SUM(P$26:P186),ROUND(M187,2))</f>
        <v>#REF!</v>
      </c>
      <c r="Q187" s="45"/>
    </row>
    <row r="188" spans="2:17" ht="14.25" customHeight="1" x14ac:dyDescent="0.3">
      <c r="B188" s="24" t="str">
        <f t="shared" si="25"/>
        <v/>
      </c>
      <c r="C188" s="25" t="str">
        <f t="shared" si="29"/>
        <v/>
      </c>
      <c r="D188" s="21" t="str">
        <f>IF(B188="Totale",SUM($D$26:D187),IF(B188="","",IF(B188=$L$17,$G$17-(SUM($D$26:D187)),(($A$7*(1/((1+$L$19)^($L$17-B187))))))))</f>
        <v/>
      </c>
      <c r="E188" s="22"/>
      <c r="F188" s="22" t="e">
        <f t="shared" si="26"/>
        <v>#VALUE!</v>
      </c>
      <c r="G188" s="22"/>
      <c r="H188" s="22"/>
      <c r="I188" s="22" t="str">
        <f>IF(B188="Totale",SUM($I$26:I187),IF(B188="","",(($L$18-D188))))</f>
        <v/>
      </c>
      <c r="J188" s="22"/>
      <c r="K188" s="23" t="str">
        <f t="shared" si="27"/>
        <v/>
      </c>
      <c r="L188" s="23" t="str">
        <f t="shared" si="28"/>
        <v/>
      </c>
      <c r="M188" s="53" t="e">
        <f>IF(B188="totale",SUM(M187:M188),1/$G$18*FISSO!$D$18*#REF!)</f>
        <v>#REF!</v>
      </c>
      <c r="N188" s="53" t="str">
        <f>IF(B188="totale",SUM($N$26:N187),IF($B188="","",((1/$G$18*FISSO!$E$18*#REF!))))</f>
        <v/>
      </c>
      <c r="P188" s="56" t="e">
        <f>IF(B188="totale",SUM(P$26:P187),ROUND(M188,2))</f>
        <v>#REF!</v>
      </c>
      <c r="Q188" s="45"/>
    </row>
    <row r="189" spans="2:17" ht="14.25" customHeight="1" x14ac:dyDescent="0.3">
      <c r="B189" s="24" t="str">
        <f t="shared" si="25"/>
        <v/>
      </c>
      <c r="C189" s="25" t="str">
        <f t="shared" si="29"/>
        <v/>
      </c>
      <c r="D189" s="21" t="str">
        <f>IF(B189="Totale",SUM($D$26:D188),IF(B189="","",IF(B189=$L$17,$G$17-(SUM($D$26:D188)),(($A$7*(1/((1+$L$19)^($L$17-B188))))))))</f>
        <v/>
      </c>
      <c r="E189" s="22"/>
      <c r="F189" s="22" t="e">
        <f t="shared" si="26"/>
        <v>#VALUE!</v>
      </c>
      <c r="G189" s="22"/>
      <c r="H189" s="22"/>
      <c r="I189" s="22" t="str">
        <f>IF(B189="Totale",SUM($I$26:I188),IF(B189="","",(($L$18-D189))))</f>
        <v/>
      </c>
      <c r="J189" s="22"/>
      <c r="K189" s="23" t="str">
        <f t="shared" si="27"/>
        <v/>
      </c>
      <c r="L189" s="23" t="str">
        <f t="shared" si="28"/>
        <v/>
      </c>
      <c r="M189" s="53" t="e">
        <f>IF(B189="totale",SUM(M188:M189),1/$G$18*FISSO!$D$18*#REF!)</f>
        <v>#REF!</v>
      </c>
      <c r="N189" s="53" t="str">
        <f>IF(B189="totale",SUM($N$26:N188),IF($B189="","",((1/$G$18*FISSO!$E$18*#REF!))))</f>
        <v/>
      </c>
      <c r="P189" s="56" t="e">
        <f>IF(B189="totale",SUM(P$26:P188),ROUND(M189,2))</f>
        <v>#REF!</v>
      </c>
      <c r="Q189" s="45"/>
    </row>
    <row r="190" spans="2:17" ht="14.25" customHeight="1" x14ac:dyDescent="0.3">
      <c r="B190" s="24" t="str">
        <f t="shared" si="25"/>
        <v/>
      </c>
      <c r="C190" s="25" t="str">
        <f t="shared" si="29"/>
        <v/>
      </c>
      <c r="D190" s="21" t="str">
        <f>IF(B190="Totale",SUM($D$26:D189),IF(B190="","",IF(B190=$L$17,$G$17-(SUM($D$26:D189)),(($A$7*(1/((1+$L$19)^($L$17-B189))))))))</f>
        <v/>
      </c>
      <c r="E190" s="22"/>
      <c r="F190" s="22" t="e">
        <f t="shared" si="26"/>
        <v>#VALUE!</v>
      </c>
      <c r="G190" s="22"/>
      <c r="H190" s="22"/>
      <c r="I190" s="22" t="str">
        <f>IF(B190="Totale",SUM($I$26:I189),IF(B190="","",(($L$18-D190))))</f>
        <v/>
      </c>
      <c r="J190" s="22"/>
      <c r="K190" s="23" t="str">
        <f t="shared" si="27"/>
        <v/>
      </c>
      <c r="L190" s="23" t="str">
        <f t="shared" si="28"/>
        <v/>
      </c>
      <c r="M190" s="53" t="e">
        <f>IF(B190="totale",SUM(M189:M190),1/$G$18*FISSO!$D$18*#REF!)</f>
        <v>#REF!</v>
      </c>
      <c r="N190" s="53" t="str">
        <f>IF(B190="totale",SUM($N$26:N189),IF($B190="","",((1/$G$18*FISSO!$E$18*#REF!))))</f>
        <v/>
      </c>
      <c r="P190" s="56" t="e">
        <f>IF(B190="totale",SUM(P$26:P189),ROUND(M190,2))</f>
        <v>#REF!</v>
      </c>
      <c r="Q190" s="45"/>
    </row>
    <row r="191" spans="2:17" ht="14.25" customHeight="1" x14ac:dyDescent="0.3">
      <c r="B191" s="24" t="str">
        <f t="shared" si="25"/>
        <v/>
      </c>
      <c r="C191" s="25" t="str">
        <f t="shared" si="29"/>
        <v/>
      </c>
      <c r="D191" s="21" t="str">
        <f>IF(B191="Totale",SUM($D$26:D190),IF(B191="","",IF(B191=$L$17,$G$17-(SUM($D$26:D190)),(($A$7*(1/((1+$L$19)^($L$17-B190))))))))</f>
        <v/>
      </c>
      <c r="E191" s="22"/>
      <c r="F191" s="22" t="e">
        <f t="shared" si="26"/>
        <v>#VALUE!</v>
      </c>
      <c r="G191" s="22"/>
      <c r="H191" s="22"/>
      <c r="I191" s="22" t="str">
        <f>IF(B191="Totale",SUM($I$26:I190),IF(B191="","",(($L$18-D191))))</f>
        <v/>
      </c>
      <c r="J191" s="22"/>
      <c r="K191" s="23" t="str">
        <f t="shared" si="27"/>
        <v/>
      </c>
      <c r="L191" s="23" t="str">
        <f t="shared" si="28"/>
        <v/>
      </c>
      <c r="M191" s="53" t="e">
        <f>IF(B191="totale",SUM(M190:M191),1/$G$18*FISSO!$D$18*#REF!)</f>
        <v>#REF!</v>
      </c>
      <c r="N191" s="53" t="str">
        <f>IF(B191="totale",SUM($N$26:N190),IF($B191="","",((1/$G$18*FISSO!$E$18*#REF!))))</f>
        <v/>
      </c>
      <c r="P191" s="56" t="e">
        <f>IF(B191="totale",SUM(P$26:P190),ROUND(M191,2))</f>
        <v>#REF!</v>
      </c>
      <c r="Q191" s="45"/>
    </row>
    <row r="192" spans="2:17" ht="14.25" customHeight="1" x14ac:dyDescent="0.3">
      <c r="B192" s="24" t="str">
        <f t="shared" si="25"/>
        <v/>
      </c>
      <c r="C192" s="25" t="str">
        <f t="shared" si="29"/>
        <v/>
      </c>
      <c r="D192" s="21" t="str">
        <f>IF(B192="Totale",SUM($D$26:D191),IF(B192="","",IF(B192=$L$17,$G$17-(SUM($D$26:D191)),(($A$7*(1/((1+$L$19)^($L$17-B191))))))))</f>
        <v/>
      </c>
      <c r="E192" s="22"/>
      <c r="F192" s="22" t="e">
        <f t="shared" si="26"/>
        <v>#VALUE!</v>
      </c>
      <c r="G192" s="22"/>
      <c r="H192" s="22"/>
      <c r="I192" s="22" t="str">
        <f>IF(B192="Totale",SUM($I$26:I191),IF(B192="","",(($L$18-D192))))</f>
        <v/>
      </c>
      <c r="J192" s="22"/>
      <c r="K192" s="23" t="str">
        <f t="shared" si="27"/>
        <v/>
      </c>
      <c r="L192" s="23" t="str">
        <f t="shared" si="28"/>
        <v/>
      </c>
      <c r="M192" s="53" t="e">
        <f>IF(B192="totale",SUM(M191:M192),1/$G$18*FISSO!$D$18*#REF!)</f>
        <v>#REF!</v>
      </c>
      <c r="N192" s="53" t="str">
        <f>IF(B192="totale",SUM($N$26:N191),IF($B192="","",((1/$G$18*FISSO!$E$18*#REF!))))</f>
        <v/>
      </c>
      <c r="P192" s="56" t="e">
        <f>IF(B192="totale",SUM(P$26:P191),ROUND(M192,2))</f>
        <v>#REF!</v>
      </c>
      <c r="Q192" s="45"/>
    </row>
    <row r="193" spans="2:17" ht="14.25" customHeight="1" x14ac:dyDescent="0.3">
      <c r="B193" s="24" t="str">
        <f t="shared" si="25"/>
        <v/>
      </c>
      <c r="C193" s="25" t="str">
        <f t="shared" si="29"/>
        <v/>
      </c>
      <c r="D193" s="21" t="str">
        <f>IF(B193="Totale",SUM($D$26:D192),IF(B193="","",IF(B193=$L$17,$G$17-(SUM($D$26:D192)),(($A$7*(1/((1+$L$19)^($L$17-B192))))))))</f>
        <v/>
      </c>
      <c r="E193" s="22"/>
      <c r="F193" s="22" t="e">
        <f t="shared" si="26"/>
        <v>#VALUE!</v>
      </c>
      <c r="G193" s="22"/>
      <c r="H193" s="22"/>
      <c r="I193" s="22" t="str">
        <f>IF(B193="Totale",SUM($I$26:I192),IF(B193="","",(($L$18-D193))))</f>
        <v/>
      </c>
      <c r="J193" s="22"/>
      <c r="K193" s="23" t="str">
        <f t="shared" si="27"/>
        <v/>
      </c>
      <c r="L193" s="23" t="str">
        <f t="shared" si="28"/>
        <v/>
      </c>
      <c r="M193" s="53" t="e">
        <f>IF(B193="totale",SUM(M192:M193),1/$G$18*FISSO!$D$18*#REF!)</f>
        <v>#REF!</v>
      </c>
      <c r="N193" s="53" t="str">
        <f>IF(B193="totale",SUM($N$26:N192),IF($B193="","",((1/$G$18*FISSO!$E$18*#REF!))))</f>
        <v/>
      </c>
      <c r="P193" s="56" t="e">
        <f>IF(B193="totale",SUM(P$26:P192),ROUND(M193,2))</f>
        <v>#REF!</v>
      </c>
      <c r="Q193" s="45"/>
    </row>
    <row r="194" spans="2:17" ht="14.25" customHeight="1" x14ac:dyDescent="0.3">
      <c r="B194" s="24" t="str">
        <f t="shared" si="25"/>
        <v/>
      </c>
      <c r="C194" s="25" t="str">
        <f t="shared" si="29"/>
        <v/>
      </c>
      <c r="D194" s="21" t="str">
        <f>IF(B194="Totale",SUM($D$26:D193),IF(B194="","",IF(B194=$L$17,$G$17-(SUM($D$26:D193)),(($A$7*(1/((1+$L$19)^($L$17-B193))))))))</f>
        <v/>
      </c>
      <c r="E194" s="22"/>
      <c r="F194" s="22" t="e">
        <f t="shared" si="26"/>
        <v>#VALUE!</v>
      </c>
      <c r="G194" s="22"/>
      <c r="H194" s="22"/>
      <c r="I194" s="22" t="str">
        <f>IF(B194="Totale",SUM($I$26:I193),IF(B194="","",(($L$18-D194))))</f>
        <v/>
      </c>
      <c r="J194" s="22"/>
      <c r="K194" s="23" t="str">
        <f t="shared" si="27"/>
        <v/>
      </c>
      <c r="L194" s="23" t="str">
        <f t="shared" si="28"/>
        <v/>
      </c>
      <c r="M194" s="53" t="e">
        <f>IF(B194="totale",SUM(M193:M194),1/$G$18*FISSO!$D$18*#REF!)</f>
        <v>#REF!</v>
      </c>
      <c r="N194" s="53" t="str">
        <f>IF(B194="totale",SUM($N$26:N193),IF($B194="","",((1/$G$18*FISSO!$E$18*#REF!))))</f>
        <v/>
      </c>
      <c r="P194" s="56" t="e">
        <f>IF(B194="totale",SUM(P$26:P193),ROUND(M194,2))</f>
        <v>#REF!</v>
      </c>
      <c r="Q194" s="45"/>
    </row>
    <row r="195" spans="2:17" ht="14.25" customHeight="1" x14ac:dyDescent="0.3">
      <c r="B195" s="24" t="str">
        <f t="shared" si="25"/>
        <v/>
      </c>
      <c r="C195" s="25" t="str">
        <f t="shared" si="29"/>
        <v/>
      </c>
      <c r="D195" s="21" t="str">
        <f>IF(B195="Totale",SUM($D$26:D194),IF(B195="","",IF(B195=$L$17,$G$17-(SUM($D$26:D194)),(($A$7*(1/((1+$L$19)^($L$17-B194))))))))</f>
        <v/>
      </c>
      <c r="E195" s="22"/>
      <c r="F195" s="22" t="e">
        <f t="shared" si="26"/>
        <v>#VALUE!</v>
      </c>
      <c r="G195" s="22"/>
      <c r="H195" s="22"/>
      <c r="I195" s="22" t="str">
        <f>IF(B195="Totale",SUM($I$26:I194),IF(B195="","",(($L$18-D195))))</f>
        <v/>
      </c>
      <c r="J195" s="22"/>
      <c r="K195" s="23" t="str">
        <f t="shared" si="27"/>
        <v/>
      </c>
      <c r="L195" s="23" t="str">
        <f t="shared" si="28"/>
        <v/>
      </c>
      <c r="M195" s="53" t="e">
        <f>IF(B195="totale",SUM(M194:M195),1/$G$18*FISSO!$D$18*#REF!)</f>
        <v>#REF!</v>
      </c>
      <c r="N195" s="53" t="str">
        <f>IF(B195="totale",SUM($N$26:N194),IF($B195="","",((1/$G$18*FISSO!$E$18*#REF!))))</f>
        <v/>
      </c>
      <c r="P195" s="56" t="e">
        <f>IF(B195="totale",SUM(P$26:P194),ROUND(M195,2))</f>
        <v>#REF!</v>
      </c>
      <c r="Q195" s="45"/>
    </row>
    <row r="196" spans="2:17" ht="14.25" customHeight="1" x14ac:dyDescent="0.3">
      <c r="B196" s="24" t="str">
        <f t="shared" si="25"/>
        <v/>
      </c>
      <c r="C196" s="25" t="str">
        <f t="shared" si="29"/>
        <v/>
      </c>
      <c r="D196" s="21" t="str">
        <f>IF(B196="Totale",SUM($D$26:D195),IF(B196="","",IF(B196=$L$17,$G$17-(SUM($D$26:D195)),(($A$7*(1/((1+$L$19)^($L$17-B195))))))))</f>
        <v/>
      </c>
      <c r="E196" s="22"/>
      <c r="F196" s="22" t="e">
        <f t="shared" si="26"/>
        <v>#VALUE!</v>
      </c>
      <c r="G196" s="22"/>
      <c r="H196" s="22"/>
      <c r="I196" s="22" t="str">
        <f>IF(B196="Totale",SUM($I$26:I195),IF(B196="","",(($L$18-D196))))</f>
        <v/>
      </c>
      <c r="J196" s="22"/>
      <c r="K196" s="23" t="str">
        <f t="shared" si="27"/>
        <v/>
      </c>
      <c r="L196" s="23" t="str">
        <f t="shared" si="28"/>
        <v/>
      </c>
      <c r="M196" s="53" t="e">
        <f>IF(B196="totale",SUM(M195:M196),1/$G$18*FISSO!$D$18*#REF!)</f>
        <v>#REF!</v>
      </c>
      <c r="N196" s="53" t="str">
        <f>IF(B196="totale",SUM($N$26:N195),IF($B196="","",((1/$G$18*FISSO!$E$18*#REF!))))</f>
        <v/>
      </c>
      <c r="P196" s="56" t="e">
        <f>IF(B196="totale",SUM(P$26:P195),ROUND(M196,2))</f>
        <v>#REF!</v>
      </c>
      <c r="Q196" s="45"/>
    </row>
    <row r="197" spans="2:17" ht="14.25" customHeight="1" x14ac:dyDescent="0.3">
      <c r="B197" s="24" t="str">
        <f t="shared" si="25"/>
        <v/>
      </c>
      <c r="C197" s="25" t="str">
        <f t="shared" si="29"/>
        <v/>
      </c>
      <c r="D197" s="21" t="str">
        <f>IF(B197="Totale",SUM($D$26:D196),IF(B197="","",IF(B197=$L$17,$G$17-(SUM($D$26:D196)),(($A$7*(1/((1+$L$19)^($L$17-B196))))))))</f>
        <v/>
      </c>
      <c r="E197" s="22"/>
      <c r="F197" s="22" t="e">
        <f t="shared" si="26"/>
        <v>#VALUE!</v>
      </c>
      <c r="G197" s="22"/>
      <c r="H197" s="22"/>
      <c r="I197" s="22" t="str">
        <f>IF(B197="Totale",SUM($I$26:I196),IF(B197="","",(($L$18-D197))))</f>
        <v/>
      </c>
      <c r="J197" s="22"/>
      <c r="K197" s="23" t="str">
        <f t="shared" si="27"/>
        <v/>
      </c>
      <c r="L197" s="23" t="str">
        <f t="shared" si="28"/>
        <v/>
      </c>
      <c r="M197" s="53" t="e">
        <f>IF(B197="totale",SUM(M196:M197),1/$G$18*FISSO!$D$18*#REF!)</f>
        <v>#REF!</v>
      </c>
      <c r="N197" s="53" t="str">
        <f>IF(B197="totale",SUM($N$26:N196),IF($B197="","",((1/$G$18*FISSO!$E$18*#REF!))))</f>
        <v/>
      </c>
      <c r="P197" s="56" t="e">
        <f>IF(B197="totale",SUM(P$26:P196),ROUND(M197,2))</f>
        <v>#REF!</v>
      </c>
      <c r="Q197" s="45"/>
    </row>
    <row r="198" spans="2:17" ht="14.25" customHeight="1" x14ac:dyDescent="0.3">
      <c r="B198" s="24" t="str">
        <f t="shared" si="25"/>
        <v/>
      </c>
      <c r="C198" s="25" t="str">
        <f t="shared" si="29"/>
        <v/>
      </c>
      <c r="D198" s="21" t="str">
        <f>IF(B198="Totale",SUM($D$26:D197),IF(B198="","",IF(B198=$L$17,$G$17-(SUM($D$26:D197)),(($A$7*(1/((1+$L$19)^($L$17-B197))))))))</f>
        <v/>
      </c>
      <c r="E198" s="22"/>
      <c r="F198" s="22" t="e">
        <f t="shared" si="26"/>
        <v>#VALUE!</v>
      </c>
      <c r="G198" s="22"/>
      <c r="H198" s="22"/>
      <c r="I198" s="22" t="str">
        <f>IF(B198="Totale",SUM($I$26:I197),IF(B198="","",(($L$18-D198))))</f>
        <v/>
      </c>
      <c r="J198" s="22"/>
      <c r="K198" s="23" t="str">
        <f t="shared" si="27"/>
        <v/>
      </c>
      <c r="L198" s="23" t="str">
        <f t="shared" si="28"/>
        <v/>
      </c>
      <c r="M198" s="53" t="e">
        <f>IF(B198="totale",SUM(M197:M198),1/$G$18*FISSO!$D$18*#REF!)</f>
        <v>#REF!</v>
      </c>
      <c r="N198" s="53" t="str">
        <f>IF(B198="totale",SUM($N$26:N197),IF($B198="","",((1/$G$18*FISSO!$E$18*#REF!))))</f>
        <v/>
      </c>
      <c r="P198" s="56" t="e">
        <f>IF(B198="totale",SUM(P$26:P197),ROUND(M198,2))</f>
        <v>#REF!</v>
      </c>
      <c r="Q198" s="45"/>
    </row>
    <row r="199" spans="2:17" ht="14.25" customHeight="1" x14ac:dyDescent="0.3">
      <c r="B199" s="24" t="str">
        <f t="shared" si="25"/>
        <v/>
      </c>
      <c r="C199" s="25" t="str">
        <f t="shared" si="29"/>
        <v/>
      </c>
      <c r="D199" s="21" t="str">
        <f>IF(B199="Totale",SUM($D$26:D198),IF(B199="","",IF(B199=$L$17,$G$17-(SUM($D$26:D198)),(($A$7*(1/((1+$L$19)^($L$17-B198))))))))</f>
        <v/>
      </c>
      <c r="E199" s="22"/>
      <c r="F199" s="22" t="e">
        <f t="shared" si="26"/>
        <v>#VALUE!</v>
      </c>
      <c r="G199" s="22"/>
      <c r="H199" s="22"/>
      <c r="I199" s="22" t="str">
        <f>IF(B199="Totale",SUM($I$26:I198),IF(B199="","",(($L$18-D199))))</f>
        <v/>
      </c>
      <c r="J199" s="22"/>
      <c r="K199" s="23" t="str">
        <f t="shared" si="27"/>
        <v/>
      </c>
      <c r="L199" s="23" t="str">
        <f t="shared" si="28"/>
        <v/>
      </c>
      <c r="M199" s="53" t="e">
        <f>IF(B199="totale",SUM(M198:M199),1/$G$18*FISSO!$D$18*#REF!)</f>
        <v>#REF!</v>
      </c>
      <c r="N199" s="53" t="str">
        <f>IF(B199="totale",SUM($N$26:N198),IF($B199="","",((1/$G$18*FISSO!$E$18*#REF!))))</f>
        <v/>
      </c>
      <c r="P199" s="56" t="e">
        <f>IF(B199="totale",SUM(P$26:P198),ROUND(M199,2))</f>
        <v>#REF!</v>
      </c>
      <c r="Q199" s="45"/>
    </row>
    <row r="200" spans="2:17" ht="14.25" customHeight="1" x14ac:dyDescent="0.3">
      <c r="B200" s="24" t="str">
        <f t="shared" si="25"/>
        <v/>
      </c>
      <c r="C200" s="25" t="str">
        <f t="shared" si="29"/>
        <v/>
      </c>
      <c r="D200" s="21" t="str">
        <f>IF(B200="Totale",SUM($D$26:D199),IF(B200="","",IF(B200=$L$17,$G$17-(SUM($D$26:D199)),(($A$7*(1/((1+$L$19)^($L$17-B199))))))))</f>
        <v/>
      </c>
      <c r="E200" s="22"/>
      <c r="F200" s="22" t="e">
        <f t="shared" si="26"/>
        <v>#VALUE!</v>
      </c>
      <c r="G200" s="22"/>
      <c r="H200" s="22"/>
      <c r="I200" s="22" t="str">
        <f>IF(B200="Totale",SUM($I$26:I199),IF(B200="","",(($L$18-D200))))</f>
        <v/>
      </c>
      <c r="J200" s="22"/>
      <c r="K200" s="23" t="str">
        <f t="shared" si="27"/>
        <v/>
      </c>
      <c r="L200" s="23" t="str">
        <f t="shared" si="28"/>
        <v/>
      </c>
      <c r="M200" s="53" t="e">
        <f>IF(B200="totale",SUM(M199:M200),1/$G$18*FISSO!$D$18*#REF!)</f>
        <v>#REF!</v>
      </c>
      <c r="N200" s="53" t="str">
        <f>IF(B200="totale",SUM($N$26:N199),IF($B200="","",((1/$G$18*FISSO!$E$18*#REF!))))</f>
        <v/>
      </c>
      <c r="P200" s="56" t="e">
        <f>IF(B200="totale",SUM(P$26:P199),ROUND(M200,2))</f>
        <v>#REF!</v>
      </c>
      <c r="Q200" s="45"/>
    </row>
    <row r="201" spans="2:17" ht="14.25" customHeight="1" x14ac:dyDescent="0.3">
      <c r="B201" s="24" t="str">
        <f t="shared" si="25"/>
        <v/>
      </c>
      <c r="C201" s="25" t="str">
        <f t="shared" si="29"/>
        <v/>
      </c>
      <c r="D201" s="21" t="str">
        <f>IF(B201="Totale",SUM($D$26:D200),IF(B201="","",IF(B201=$L$17,$G$17-(SUM($D$26:D200)),(($A$7*(1/((1+$L$19)^($L$17-B200))))))))</f>
        <v/>
      </c>
      <c r="E201" s="22"/>
      <c r="F201" s="22" t="e">
        <f t="shared" si="26"/>
        <v>#VALUE!</v>
      </c>
      <c r="G201" s="22"/>
      <c r="H201" s="22"/>
      <c r="I201" s="22" t="str">
        <f>IF(B201="Totale",SUM($I$26:I200),IF(B201="","",(($L$18-D201))))</f>
        <v/>
      </c>
      <c r="J201" s="22"/>
      <c r="K201" s="23" t="str">
        <f t="shared" si="27"/>
        <v/>
      </c>
      <c r="L201" s="23" t="str">
        <f t="shared" si="28"/>
        <v/>
      </c>
      <c r="M201" s="53" t="e">
        <f>IF(B201="totale",SUM(M200:M201),1/$G$18*FISSO!$D$18*#REF!)</f>
        <v>#REF!</v>
      </c>
      <c r="N201" s="53" t="str">
        <f>IF(B201="totale",SUM($N$26:N200),IF($B201="","",((1/$G$18*FISSO!$E$18*#REF!))))</f>
        <v/>
      </c>
      <c r="P201" s="56" t="e">
        <f>IF(B201="totale",SUM(P$26:P200),ROUND(M201,2))</f>
        <v>#REF!</v>
      </c>
      <c r="Q201" s="45"/>
    </row>
    <row r="202" spans="2:17" ht="14.25" customHeight="1" x14ac:dyDescent="0.3">
      <c r="B202" s="24" t="str">
        <f t="shared" si="25"/>
        <v/>
      </c>
      <c r="C202" s="25" t="str">
        <f t="shared" si="29"/>
        <v/>
      </c>
      <c r="D202" s="21" t="str">
        <f>IF(B202="Totale",SUM($D$26:D201),IF(B202="","",IF(B202=$L$17,$G$17-(SUM($D$26:D201)),(($A$7*(1/((1+$L$19)^($L$17-B201))))))))</f>
        <v/>
      </c>
      <c r="E202" s="22"/>
      <c r="F202" s="22" t="e">
        <f t="shared" si="26"/>
        <v>#VALUE!</v>
      </c>
      <c r="G202" s="22"/>
      <c r="H202" s="22"/>
      <c r="I202" s="22" t="str">
        <f>IF(B202="Totale",SUM($I$26:I201),IF(B202="","",(($L$18-D202))))</f>
        <v/>
      </c>
      <c r="J202" s="22"/>
      <c r="K202" s="23" t="str">
        <f t="shared" si="27"/>
        <v/>
      </c>
      <c r="L202" s="23" t="str">
        <f t="shared" si="28"/>
        <v/>
      </c>
      <c r="M202" s="53" t="e">
        <f>IF(B202="totale",SUM(M201:M202),1/$G$18*FISSO!$D$18*#REF!)</f>
        <v>#REF!</v>
      </c>
      <c r="N202" s="53" t="str">
        <f>IF(B202="totale",SUM($N$26:N201),IF($B202="","",((1/$G$18*FISSO!$E$18*#REF!))))</f>
        <v/>
      </c>
      <c r="P202" s="56" t="e">
        <f>IF(B202="totale",SUM(P$26:P201),ROUND(M202,2))</f>
        <v>#REF!</v>
      </c>
      <c r="Q202" s="45"/>
    </row>
    <row r="203" spans="2:17" ht="14.25" customHeight="1" x14ac:dyDescent="0.3">
      <c r="B203" s="24" t="str">
        <f t="shared" si="25"/>
        <v/>
      </c>
      <c r="C203" s="25" t="str">
        <f t="shared" si="29"/>
        <v/>
      </c>
      <c r="D203" s="21" t="str">
        <f>IF(B203="Totale",SUM($D$26:D202),IF(B203="","",IF(B203=$L$17,$G$17-(SUM($D$26:D202)),(($A$7*(1/((1+$L$19)^($L$17-B202))))))))</f>
        <v/>
      </c>
      <c r="E203" s="22"/>
      <c r="F203" s="22" t="e">
        <f t="shared" si="26"/>
        <v>#VALUE!</v>
      </c>
      <c r="G203" s="22"/>
      <c r="H203" s="22"/>
      <c r="I203" s="22" t="str">
        <f>IF(B203="Totale",SUM($I$26:I202),IF(B203="","",(($L$18-D203))))</f>
        <v/>
      </c>
      <c r="J203" s="22"/>
      <c r="K203" s="23" t="str">
        <f t="shared" si="27"/>
        <v/>
      </c>
      <c r="L203" s="23" t="str">
        <f t="shared" si="28"/>
        <v/>
      </c>
      <c r="M203" s="53" t="e">
        <f>IF(B203="totale",SUM(M202:M203),1/$G$18*FISSO!$D$18*#REF!)</f>
        <v>#REF!</v>
      </c>
      <c r="N203" s="53" t="str">
        <f>IF(B203="totale",SUM($N$26:N202),IF($B203="","",((1/$G$18*FISSO!$E$18*#REF!))))</f>
        <v/>
      </c>
      <c r="P203" s="56" t="e">
        <f>IF(B203="totale",SUM(P$26:P202),ROUND(M203,2))</f>
        <v>#REF!</v>
      </c>
      <c r="Q203" s="45"/>
    </row>
    <row r="204" spans="2:17" ht="14.25" customHeight="1" x14ac:dyDescent="0.3">
      <c r="B204" s="24" t="str">
        <f t="shared" si="25"/>
        <v/>
      </c>
      <c r="C204" s="25" t="str">
        <f t="shared" si="29"/>
        <v/>
      </c>
      <c r="D204" s="21" t="str">
        <f>IF(B204="Totale",SUM($D$26:D203),IF(B204="","",IF(B204=$L$17,$G$17-(SUM($D$26:D203)),(($A$7*(1/((1+$L$19)^($L$17-B203))))))))</f>
        <v/>
      </c>
      <c r="E204" s="22"/>
      <c r="F204" s="22" t="e">
        <f t="shared" si="26"/>
        <v>#VALUE!</v>
      </c>
      <c r="G204" s="22"/>
      <c r="H204" s="22"/>
      <c r="I204" s="22" t="str">
        <f>IF(B204="Totale",SUM($I$26:I203),IF(B204="","",(($L$18-D204))))</f>
        <v/>
      </c>
      <c r="J204" s="22"/>
      <c r="K204" s="23" t="str">
        <f t="shared" si="27"/>
        <v/>
      </c>
      <c r="L204" s="23" t="str">
        <f t="shared" si="28"/>
        <v/>
      </c>
      <c r="M204" s="53" t="e">
        <f>IF(B204="totale",SUM(M203:M204),1/$G$18*FISSO!$D$18*#REF!)</f>
        <v>#REF!</v>
      </c>
      <c r="N204" s="53" t="str">
        <f>IF(B204="totale",SUM($N$26:N203),IF($B204="","",((1/$G$18*FISSO!$E$18*#REF!))))</f>
        <v/>
      </c>
      <c r="P204" s="56" t="e">
        <f>IF(B204="totale",SUM(P$26:P203),ROUND(M204,2))</f>
        <v>#REF!</v>
      </c>
      <c r="Q204" s="45"/>
    </row>
    <row r="205" spans="2:17" ht="14.25" customHeight="1" x14ac:dyDescent="0.3">
      <c r="B205" s="24" t="str">
        <f t="shared" si="25"/>
        <v/>
      </c>
      <c r="C205" s="25" t="str">
        <f t="shared" si="29"/>
        <v/>
      </c>
      <c r="D205" s="21" t="str">
        <f>IF(B205="Totale",SUM($D$26:D204),IF(B205="","",IF(B205=$L$17,$G$17-(SUM($D$26:D204)),(($A$7*(1/((1+$L$19)^($L$17-B204))))))))</f>
        <v/>
      </c>
      <c r="E205" s="22"/>
      <c r="F205" s="22" t="e">
        <f t="shared" si="26"/>
        <v>#VALUE!</v>
      </c>
      <c r="G205" s="22"/>
      <c r="H205" s="22"/>
      <c r="I205" s="22" t="str">
        <f>IF(B205="Totale",SUM($I$26:I204),IF(B205="","",(($L$18-D205))))</f>
        <v/>
      </c>
      <c r="J205" s="22"/>
      <c r="K205" s="23" t="str">
        <f t="shared" si="27"/>
        <v/>
      </c>
      <c r="L205" s="23" t="str">
        <f t="shared" si="28"/>
        <v/>
      </c>
      <c r="M205" s="53" t="e">
        <f>IF(B205="totale",SUM(M204:M205),1/$G$18*FISSO!$D$18*#REF!)</f>
        <v>#REF!</v>
      </c>
      <c r="N205" s="53" t="str">
        <f>IF(B205="totale",SUM($N$26:N204),IF($B205="","",((1/$G$18*FISSO!$E$18*#REF!))))</f>
        <v/>
      </c>
      <c r="P205" s="56" t="e">
        <f>IF(B205="totale",SUM(P$26:P204),ROUND(M205,2))</f>
        <v>#REF!</v>
      </c>
      <c r="Q205" s="45"/>
    </row>
    <row r="206" spans="2:17" ht="14.25" customHeight="1" x14ac:dyDescent="0.3">
      <c r="B206" s="24" t="str">
        <f t="shared" si="25"/>
        <v/>
      </c>
      <c r="C206" s="25" t="str">
        <f t="shared" si="29"/>
        <v/>
      </c>
      <c r="D206" s="21" t="str">
        <f>IF(B206="Totale",SUM($D$26:D205),IF(B206="","",IF(B206=$L$17,$G$17-(SUM($D$26:D205)),(($A$7*(1/((1+$L$19)^($L$17-B205))))))))</f>
        <v/>
      </c>
      <c r="E206" s="22"/>
      <c r="F206" s="22" t="e">
        <f t="shared" si="26"/>
        <v>#VALUE!</v>
      </c>
      <c r="G206" s="22"/>
      <c r="H206" s="22"/>
      <c r="I206" s="22" t="str">
        <f>IF(B206="Totale",SUM($I$26:I205),IF(B206="","",(($L$18-D206))))</f>
        <v/>
      </c>
      <c r="J206" s="22"/>
      <c r="K206" s="23" t="str">
        <f t="shared" si="27"/>
        <v/>
      </c>
      <c r="L206" s="23" t="str">
        <f t="shared" si="28"/>
        <v/>
      </c>
      <c r="M206" s="53" t="e">
        <f>IF(B206="totale",SUM(M205:M206),1/$G$18*FISSO!$D$18*#REF!)</f>
        <v>#REF!</v>
      </c>
      <c r="N206" s="53" t="str">
        <f>IF(B206="totale",SUM($N$26:N205),IF($B206="","",((1/$G$18*FISSO!$E$18*#REF!))))</f>
        <v/>
      </c>
      <c r="P206" s="56" t="e">
        <f>IF(B206="totale",SUM(P$26:P205),ROUND(M206,2))</f>
        <v>#REF!</v>
      </c>
      <c r="Q206" s="45"/>
    </row>
    <row r="207" spans="2:17" ht="14.25" customHeight="1" x14ac:dyDescent="0.3">
      <c r="B207" s="24" t="str">
        <f t="shared" si="25"/>
        <v/>
      </c>
      <c r="C207" s="25" t="str">
        <f t="shared" si="29"/>
        <v/>
      </c>
      <c r="D207" s="21" t="str">
        <f>IF(B207="Totale",SUM($D$26:D206),IF(B207="","",IF(B207=$L$17,$G$17-(SUM($D$26:D206)),(($A$7*(1/((1+$L$19)^($L$17-B206))))))))</f>
        <v/>
      </c>
      <c r="E207" s="22"/>
      <c r="F207" s="22" t="e">
        <f t="shared" si="26"/>
        <v>#VALUE!</v>
      </c>
      <c r="G207" s="22"/>
      <c r="H207" s="22"/>
      <c r="I207" s="22" t="str">
        <f>IF(B207="Totale",SUM($I$26:I206),IF(B207="","",(($L$18-D207))))</f>
        <v/>
      </c>
      <c r="J207" s="22"/>
      <c r="K207" s="23" t="str">
        <f t="shared" si="27"/>
        <v/>
      </c>
      <c r="L207" s="23" t="str">
        <f t="shared" si="28"/>
        <v/>
      </c>
      <c r="M207" s="53" t="e">
        <f>IF(B207="totale",SUM(M206:M207),1/$G$18*FISSO!$D$18*#REF!)</f>
        <v>#REF!</v>
      </c>
      <c r="N207" s="53" t="str">
        <f>IF(B207="totale",SUM($N$26:N206),IF($B207="","",((1/$G$18*FISSO!$E$18*#REF!))))</f>
        <v/>
      </c>
      <c r="P207" s="56" t="e">
        <f>IF(B207="totale",SUM(P$26:P206),ROUND(M207,2))</f>
        <v>#REF!</v>
      </c>
      <c r="Q207" s="45"/>
    </row>
    <row r="208" spans="2:17" ht="14.25" customHeight="1" x14ac:dyDescent="0.3">
      <c r="B208" s="24" t="str">
        <f t="shared" si="25"/>
        <v/>
      </c>
      <c r="C208" s="25" t="str">
        <f t="shared" si="29"/>
        <v/>
      </c>
      <c r="D208" s="21" t="str">
        <f>IF(B208="Totale",SUM($D$26:D207),IF(B208="","",IF(B208=$L$17,$G$17-(SUM($D$26:D207)),(($A$7*(1/((1+$L$19)^($L$17-B207))))))))</f>
        <v/>
      </c>
      <c r="E208" s="22"/>
      <c r="F208" s="22" t="e">
        <f t="shared" si="26"/>
        <v>#VALUE!</v>
      </c>
      <c r="G208" s="22"/>
      <c r="H208" s="22"/>
      <c r="I208" s="22" t="str">
        <f>IF(B208="Totale",SUM($I$26:I207),IF(B208="","",(($L$18-D208))))</f>
        <v/>
      </c>
      <c r="J208" s="22"/>
      <c r="K208" s="23" t="str">
        <f t="shared" si="27"/>
        <v/>
      </c>
      <c r="L208" s="23" t="str">
        <f t="shared" si="28"/>
        <v/>
      </c>
      <c r="M208" s="53" t="e">
        <f>IF(B208="totale",SUM(M207:M208),1/$G$18*FISSO!$D$18*#REF!)</f>
        <v>#REF!</v>
      </c>
      <c r="N208" s="53" t="str">
        <f>IF(B208="totale",SUM($N$26:N207),IF($B208="","",((1/$G$18*FISSO!$E$18*#REF!))))</f>
        <v/>
      </c>
      <c r="P208" s="56" t="e">
        <f>IF(B208="totale",SUM(P$26:P207),ROUND(M208,2))</f>
        <v>#REF!</v>
      </c>
      <c r="Q208" s="45"/>
    </row>
    <row r="209" spans="2:17" ht="14.25" customHeight="1" x14ac:dyDescent="0.3">
      <c r="B209" s="24" t="str">
        <f t="shared" si="25"/>
        <v/>
      </c>
      <c r="C209" s="25" t="str">
        <f t="shared" si="29"/>
        <v/>
      </c>
      <c r="D209" s="21" t="str">
        <f>IF(B209="Totale",SUM($D$26:D208),IF(B209="","",IF(B209=$L$17,$G$17-(SUM($D$26:D208)),(($A$7*(1/((1+$L$19)^($L$17-B208))))))))</f>
        <v/>
      </c>
      <c r="E209" s="22"/>
      <c r="F209" s="22" t="e">
        <f t="shared" si="26"/>
        <v>#VALUE!</v>
      </c>
      <c r="G209" s="22"/>
      <c r="H209" s="22"/>
      <c r="I209" s="22" t="str">
        <f>IF(B209="Totale",SUM($I$26:I208),IF(B209="","",(($L$18-D209))))</f>
        <v/>
      </c>
      <c r="J209" s="22"/>
      <c r="K209" s="23" t="str">
        <f t="shared" si="27"/>
        <v/>
      </c>
      <c r="L209" s="23" t="str">
        <f t="shared" si="28"/>
        <v/>
      </c>
      <c r="M209" s="53" t="e">
        <f>IF(B209="totale",SUM(M208:M209),1/$G$18*FISSO!$D$18*#REF!)</f>
        <v>#REF!</v>
      </c>
      <c r="N209" s="53" t="str">
        <f>IF(B209="totale",SUM($N$26:N208),IF($B209="","",((1/$G$18*FISSO!$E$18*#REF!))))</f>
        <v/>
      </c>
      <c r="P209" s="56" t="e">
        <f>IF(B209="totale",SUM(P$26:P208),ROUND(M209,2))</f>
        <v>#REF!</v>
      </c>
      <c r="Q209" s="45"/>
    </row>
    <row r="210" spans="2:17" ht="14.25" customHeight="1" x14ac:dyDescent="0.3">
      <c r="B210" s="24" t="str">
        <f t="shared" si="25"/>
        <v/>
      </c>
      <c r="C210" s="25" t="str">
        <f t="shared" si="29"/>
        <v/>
      </c>
      <c r="D210" s="21" t="str">
        <f>IF(B210="Totale",SUM($D$26:D209),IF(B210="","",IF(B210=$L$17,$G$17-(SUM($D$26:D209)),(($A$7*(1/((1+$L$19)^($L$17-B209))))))))</f>
        <v/>
      </c>
      <c r="E210" s="22"/>
      <c r="F210" s="22" t="e">
        <f t="shared" si="26"/>
        <v>#VALUE!</v>
      </c>
      <c r="G210" s="22"/>
      <c r="H210" s="22"/>
      <c r="I210" s="22" t="str">
        <f>IF(B210="Totale",SUM($I$26:I209),IF(B210="","",(($L$18-D210))))</f>
        <v/>
      </c>
      <c r="J210" s="22"/>
      <c r="K210" s="23" t="str">
        <f t="shared" si="27"/>
        <v/>
      </c>
      <c r="L210" s="23" t="str">
        <f t="shared" si="28"/>
        <v/>
      </c>
      <c r="M210" s="53" t="e">
        <f>IF(B210="totale",SUM(M209:M210),1/$G$18*FISSO!$D$18*#REF!)</f>
        <v>#REF!</v>
      </c>
      <c r="N210" s="53" t="str">
        <f>IF(B210="totale",SUM($N$26:N209),IF($B210="","",((1/$G$18*FISSO!$E$18*#REF!))))</f>
        <v/>
      </c>
      <c r="P210" s="56" t="e">
        <f>IF(B210="totale",SUM(P$26:P209),ROUND(M210,2))</f>
        <v>#REF!</v>
      </c>
      <c r="Q210" s="45"/>
    </row>
    <row r="211" spans="2:17" ht="14.25" customHeight="1" x14ac:dyDescent="0.3">
      <c r="B211" s="24" t="str">
        <f t="shared" si="25"/>
        <v/>
      </c>
      <c r="C211" s="25" t="str">
        <f t="shared" si="29"/>
        <v/>
      </c>
      <c r="D211" s="21" t="str">
        <f>IF(B211="Totale",SUM($D$26:D210),IF(B211="","",IF(B211=$L$17,$G$17-(SUM($D$26:D210)),(($A$7*(1/((1+$L$19)^($L$17-B210))))))))</f>
        <v/>
      </c>
      <c r="E211" s="22"/>
      <c r="F211" s="22" t="e">
        <f t="shared" si="26"/>
        <v>#VALUE!</v>
      </c>
      <c r="G211" s="22"/>
      <c r="H211" s="22"/>
      <c r="I211" s="22" t="str">
        <f>IF(B211="Totale",SUM($I$26:I210),IF(B211="","",(($L$18-D211))))</f>
        <v/>
      </c>
      <c r="J211" s="22"/>
      <c r="K211" s="23" t="str">
        <f t="shared" si="27"/>
        <v/>
      </c>
      <c r="L211" s="23" t="str">
        <f t="shared" si="28"/>
        <v/>
      </c>
      <c r="M211" s="53" t="e">
        <f>IF(B211="totale",SUM(M210:M211),1/$G$18*FISSO!$D$18*#REF!)</f>
        <v>#REF!</v>
      </c>
      <c r="N211" s="53" t="str">
        <f>IF(B211="totale",SUM($N$26:N210),IF($B211="","",((1/$G$18*FISSO!$E$18*#REF!))))</f>
        <v/>
      </c>
      <c r="P211" s="56" t="e">
        <f>IF(B211="totale",SUM(P$26:P210),ROUND(M211,2))</f>
        <v>#REF!</v>
      </c>
      <c r="Q211" s="45"/>
    </row>
    <row r="212" spans="2:17" ht="14.25" customHeight="1" x14ac:dyDescent="0.3">
      <c r="B212" s="24" t="str">
        <f t="shared" si="25"/>
        <v/>
      </c>
      <c r="C212" s="25" t="str">
        <f t="shared" si="29"/>
        <v/>
      </c>
      <c r="D212" s="21" t="str">
        <f>IF(B212="Totale",SUM($D$26:D211),IF(B212="","",IF(B212=$L$17,$G$17-(SUM($D$26:D211)),(($A$7*(1/((1+$L$19)^($L$17-B211))))))))</f>
        <v/>
      </c>
      <c r="E212" s="22"/>
      <c r="F212" s="22" t="e">
        <f t="shared" si="26"/>
        <v>#VALUE!</v>
      </c>
      <c r="G212" s="22"/>
      <c r="H212" s="22"/>
      <c r="I212" s="22" t="str">
        <f>IF(B212="Totale",SUM($I$26:I211),IF(B212="","",(($L$18-D212))))</f>
        <v/>
      </c>
      <c r="J212" s="22"/>
      <c r="K212" s="23" t="str">
        <f t="shared" si="27"/>
        <v/>
      </c>
      <c r="L212" s="23" t="str">
        <f t="shared" si="28"/>
        <v/>
      </c>
      <c r="M212" s="53" t="e">
        <f>IF(B212="totale",SUM(M211:M212),1/$G$18*FISSO!$D$18*#REF!)</f>
        <v>#REF!</v>
      </c>
      <c r="N212" s="53" t="str">
        <f>IF(B212="totale",SUM($N$26:N211),IF($B212="","",((1/$G$18*FISSO!$E$18*#REF!))))</f>
        <v/>
      </c>
      <c r="P212" s="56" t="e">
        <f>IF(B212="totale",SUM(P$26:P211),ROUND(M212,2))</f>
        <v>#REF!</v>
      </c>
      <c r="Q212" s="45"/>
    </row>
    <row r="213" spans="2:17" ht="14.25" customHeight="1" x14ac:dyDescent="0.3">
      <c r="B213" s="24" t="str">
        <f t="shared" si="25"/>
        <v/>
      </c>
      <c r="C213" s="25" t="str">
        <f t="shared" si="29"/>
        <v/>
      </c>
      <c r="D213" s="21" t="str">
        <f>IF(B213="Totale",SUM($D$26:D212),IF(B213="","",IF(B213=$L$17,$G$17-(SUM($D$26:D212)),(($A$7*(1/((1+$L$19)^($L$17-B212))))))))</f>
        <v/>
      </c>
      <c r="E213" s="22"/>
      <c r="F213" s="22" t="e">
        <f t="shared" si="26"/>
        <v>#VALUE!</v>
      </c>
      <c r="G213" s="22"/>
      <c r="H213" s="22"/>
      <c r="I213" s="22" t="str">
        <f>IF(B213="Totale",SUM($I$26:I212),IF(B213="","",(($L$18-D213))))</f>
        <v/>
      </c>
      <c r="J213" s="22"/>
      <c r="K213" s="23" t="str">
        <f t="shared" si="27"/>
        <v/>
      </c>
      <c r="L213" s="23" t="str">
        <f t="shared" si="28"/>
        <v/>
      </c>
      <c r="M213" s="53" t="e">
        <f>IF(B213="totale",SUM(M212:M213),1/$G$18*FISSO!$D$18*#REF!)</f>
        <v>#REF!</v>
      </c>
      <c r="N213" s="53" t="str">
        <f>IF(B213="totale",SUM($N$26:N212),IF($B213="","",((1/$G$18*FISSO!$E$18*#REF!))))</f>
        <v/>
      </c>
      <c r="P213" s="56" t="e">
        <f>IF(B213="totale",SUM(P$26:P212),ROUND(M213,2))</f>
        <v>#REF!</v>
      </c>
      <c r="Q213" s="45"/>
    </row>
    <row r="214" spans="2:17" ht="14.25" customHeight="1" x14ac:dyDescent="0.3">
      <c r="B214" s="24" t="str">
        <f t="shared" si="25"/>
        <v/>
      </c>
      <c r="C214" s="25" t="str">
        <f t="shared" si="29"/>
        <v/>
      </c>
      <c r="D214" s="21" t="str">
        <f>IF(B214="Totale",SUM($D$26:D213),IF(B214="","",IF(B214=$L$17,$G$17-(SUM($D$26:D213)),(($A$7*(1/((1+$L$19)^($L$17-B213))))))))</f>
        <v/>
      </c>
      <c r="E214" s="22"/>
      <c r="F214" s="22" t="e">
        <f t="shared" si="26"/>
        <v>#VALUE!</v>
      </c>
      <c r="G214" s="22"/>
      <c r="H214" s="22"/>
      <c r="I214" s="22" t="str">
        <f>IF(B214="Totale",SUM($I$26:I213),IF(B214="","",(($L$18-D214))))</f>
        <v/>
      </c>
      <c r="J214" s="22"/>
      <c r="K214" s="23" t="str">
        <f t="shared" si="27"/>
        <v/>
      </c>
      <c r="L214" s="23" t="str">
        <f t="shared" si="28"/>
        <v/>
      </c>
      <c r="M214" s="53" t="e">
        <f>IF(B214="totale",SUM(M213:M214),1/$G$18*FISSO!$D$18*#REF!)</f>
        <v>#REF!</v>
      </c>
      <c r="N214" s="53" t="str">
        <f>IF(B214="totale",SUM($N$26:N213),IF($B214="","",((1/$G$18*FISSO!$E$18*#REF!))))</f>
        <v/>
      </c>
      <c r="P214" s="56" t="e">
        <f>IF(B214="totale",SUM(P$26:P213),ROUND(M214,2))</f>
        <v>#REF!</v>
      </c>
      <c r="Q214" s="45"/>
    </row>
    <row r="215" spans="2:17" ht="14.25" customHeight="1" x14ac:dyDescent="0.3">
      <c r="B215" s="24" t="str">
        <f t="shared" si="25"/>
        <v/>
      </c>
      <c r="C215" s="25" t="str">
        <f t="shared" si="29"/>
        <v/>
      </c>
      <c r="D215" s="21" t="str">
        <f>IF(B215="Totale",SUM($D$26:D214),IF(B215="","",IF(B215=$L$17,$G$17-(SUM($D$26:D214)),(($A$7*(1/((1+$L$19)^($L$17-B214))))))))</f>
        <v/>
      </c>
      <c r="E215" s="22"/>
      <c r="F215" s="22" t="e">
        <f t="shared" si="26"/>
        <v>#VALUE!</v>
      </c>
      <c r="G215" s="22"/>
      <c r="H215" s="22"/>
      <c r="I215" s="22" t="str">
        <f>IF(B215="Totale",SUM($I$26:I214),IF(B215="","",(($L$18-D215))))</f>
        <v/>
      </c>
      <c r="J215" s="22"/>
      <c r="K215" s="23" t="str">
        <f t="shared" si="27"/>
        <v/>
      </c>
      <c r="L215" s="23" t="str">
        <f t="shared" si="28"/>
        <v/>
      </c>
      <c r="M215" s="53" t="e">
        <f>IF(B215="totale",SUM(M214:M215),1/$G$18*FISSO!$D$18*#REF!)</f>
        <v>#REF!</v>
      </c>
      <c r="N215" s="53" t="str">
        <f>IF(B215="totale",SUM($N$26:N214),IF($B215="","",((1/$G$18*FISSO!$E$18*#REF!))))</f>
        <v/>
      </c>
      <c r="P215" s="56" t="e">
        <f>IF(B215="totale",SUM(P$26:P214),ROUND(M215,2))</f>
        <v>#REF!</v>
      </c>
      <c r="Q215" s="45"/>
    </row>
    <row r="216" spans="2:17" ht="14.25" customHeight="1" x14ac:dyDescent="0.3">
      <c r="B216" s="24" t="str">
        <f t="shared" si="25"/>
        <v/>
      </c>
      <c r="C216" s="25" t="str">
        <f t="shared" si="29"/>
        <v/>
      </c>
      <c r="D216" s="21" t="str">
        <f>IF(B216="Totale",SUM($D$26:D215),IF(B216="","",IF(B216=$L$17,$G$17-(SUM($D$26:D215)),(($A$7*(1/((1+$L$19)^($L$17-B215))))))))</f>
        <v/>
      </c>
      <c r="E216" s="22"/>
      <c r="F216" s="22" t="e">
        <f t="shared" si="26"/>
        <v>#VALUE!</v>
      </c>
      <c r="G216" s="22"/>
      <c r="H216" s="22"/>
      <c r="I216" s="22" t="str">
        <f>IF(B216="Totale",SUM($I$26:I215),IF(B216="","",(($L$18-D216))))</f>
        <v/>
      </c>
      <c r="J216" s="22"/>
      <c r="K216" s="23" t="str">
        <f t="shared" si="27"/>
        <v/>
      </c>
      <c r="L216" s="23" t="str">
        <f t="shared" si="28"/>
        <v/>
      </c>
      <c r="M216" s="53" t="e">
        <f>IF(B216="totale",SUM(M215:M216),1/$G$18*FISSO!$D$18*#REF!)</f>
        <v>#REF!</v>
      </c>
      <c r="N216" s="53" t="str">
        <f>IF(B216="totale",SUM($N$26:N215),IF($B216="","",((1/$G$18*FISSO!$E$18*#REF!))))</f>
        <v/>
      </c>
      <c r="P216" s="56" t="e">
        <f>IF(B216="totale",SUM(P$26:P215),ROUND(M216,2))</f>
        <v>#REF!</v>
      </c>
      <c r="Q216" s="45"/>
    </row>
    <row r="217" spans="2:17" ht="14.25" customHeight="1" x14ac:dyDescent="0.3">
      <c r="B217" s="24" t="str">
        <f t="shared" si="25"/>
        <v/>
      </c>
      <c r="C217" s="25" t="str">
        <f t="shared" si="29"/>
        <v/>
      </c>
      <c r="D217" s="21" t="str">
        <f>IF(B217="Totale",SUM($D$26:D216),IF(B217="","",IF(B217=$L$17,$G$17-(SUM($D$26:D216)),(($A$7*(1/((1+$L$19)^($L$17-B216))))))))</f>
        <v/>
      </c>
      <c r="E217" s="22"/>
      <c r="F217" s="22" t="e">
        <f t="shared" si="26"/>
        <v>#VALUE!</v>
      </c>
      <c r="G217" s="22"/>
      <c r="H217" s="22"/>
      <c r="I217" s="22" t="str">
        <f>IF(B217="Totale",SUM($I$26:I216),IF(B217="","",(($L$18-D217))))</f>
        <v/>
      </c>
      <c r="J217" s="22"/>
      <c r="K217" s="23" t="str">
        <f t="shared" si="27"/>
        <v/>
      </c>
      <c r="L217" s="23" t="str">
        <f t="shared" si="28"/>
        <v/>
      </c>
      <c r="M217" s="53" t="e">
        <f>IF(B217="totale",SUM(M216:M217),1/$G$18*FISSO!$D$18*#REF!)</f>
        <v>#REF!</v>
      </c>
      <c r="N217" s="53" t="str">
        <f>IF(B217="totale",SUM($N$26:N216),IF($B217="","",((1/$G$18*FISSO!$E$18*#REF!))))</f>
        <v/>
      </c>
      <c r="P217" s="56" t="e">
        <f>IF(B217="totale",SUM(P$26:P216),ROUND(M217,2))</f>
        <v>#REF!</v>
      </c>
      <c r="Q217" s="45"/>
    </row>
    <row r="218" spans="2:17" ht="14.25" customHeight="1" x14ac:dyDescent="0.3">
      <c r="B218" s="24" t="str">
        <f t="shared" si="25"/>
        <v/>
      </c>
      <c r="C218" s="25" t="str">
        <f t="shared" si="29"/>
        <v/>
      </c>
      <c r="D218" s="21" t="str">
        <f>IF(B218="Totale",SUM($D$26:D217),IF(B218="","",IF(B218=$L$17,$G$17-(SUM($D$26:D217)),(($A$7*(1/((1+$L$19)^($L$17-B217))))))))</f>
        <v/>
      </c>
      <c r="E218" s="22"/>
      <c r="F218" s="22" t="e">
        <f t="shared" si="26"/>
        <v>#VALUE!</v>
      </c>
      <c r="G218" s="22"/>
      <c r="H218" s="22"/>
      <c r="I218" s="22" t="str">
        <f>IF(B218="Totale",SUM($I$26:I217),IF(B218="","",(($L$18-D218))))</f>
        <v/>
      </c>
      <c r="J218" s="22"/>
      <c r="K218" s="23" t="str">
        <f t="shared" si="27"/>
        <v/>
      </c>
      <c r="L218" s="23" t="str">
        <f t="shared" si="28"/>
        <v/>
      </c>
      <c r="M218" s="53" t="e">
        <f>IF(B218="totale",SUM(M217:M218),1/$G$18*FISSO!$D$18*#REF!)</f>
        <v>#REF!</v>
      </c>
      <c r="N218" s="53" t="str">
        <f>IF(B218="totale",SUM($N$26:N217),IF($B218="","",((1/$G$18*FISSO!$E$18*#REF!))))</f>
        <v/>
      </c>
      <c r="P218" s="56" t="e">
        <f>IF(B218="totale",SUM(P$26:P217),ROUND(M218,2))</f>
        <v>#REF!</v>
      </c>
      <c r="Q218" s="45"/>
    </row>
    <row r="219" spans="2:17" ht="14.25" customHeight="1" x14ac:dyDescent="0.3">
      <c r="B219" s="24" t="str">
        <f t="shared" ref="B219:B282" si="30">IF($L$17=0,"",IF($L$17&lt;&gt;B218,IF(B218="Totale","",IF(B218="","",B218+1)),"Totale"))</f>
        <v/>
      </c>
      <c r="C219" s="25" t="str">
        <f t="shared" si="29"/>
        <v/>
      </c>
      <c r="D219" s="21" t="str">
        <f>IF(B219="Totale",SUM($D$26:D218),IF(B219="","",IF(B219=$L$17,$G$17-(SUM($D$26:D218)),(($A$7*(1/((1+$L$19)^($L$17-B218))))))))</f>
        <v/>
      </c>
      <c r="E219" s="22"/>
      <c r="F219" s="22" t="e">
        <f t="shared" ref="F219:F282" si="31">ROUND(D219,2)</f>
        <v>#VALUE!</v>
      </c>
      <c r="G219" s="22"/>
      <c r="H219" s="22"/>
      <c r="I219" s="22" t="str">
        <f>IF(B219="Totale",SUM($I$26:I218),IF(B219="","",(($L$18-D219))))</f>
        <v/>
      </c>
      <c r="J219" s="22"/>
      <c r="K219" s="23" t="str">
        <f t="shared" si="27"/>
        <v/>
      </c>
      <c r="L219" s="23" t="str">
        <f t="shared" si="28"/>
        <v/>
      </c>
      <c r="M219" s="53" t="e">
        <f>IF(B219="totale",SUM(M218:M219),1/$G$18*FISSO!$D$18*#REF!)</f>
        <v>#REF!</v>
      </c>
      <c r="N219" s="53" t="str">
        <f>IF(B219="totale",SUM($N$26:N218),IF($B219="","",((1/$G$18*FISSO!$E$18*#REF!))))</f>
        <v/>
      </c>
      <c r="P219" s="56" t="e">
        <f>IF(B219="totale",SUM(P$26:P218),ROUND(M219,2))</f>
        <v>#REF!</v>
      </c>
      <c r="Q219" s="45"/>
    </row>
    <row r="220" spans="2:17" ht="14.25" customHeight="1" x14ac:dyDescent="0.3">
      <c r="B220" s="24" t="str">
        <f t="shared" si="30"/>
        <v/>
      </c>
      <c r="C220" s="25" t="str">
        <f t="shared" si="29"/>
        <v/>
      </c>
      <c r="D220" s="21" t="str">
        <f>IF(B220="Totale",SUM($D$26:D219),IF(B220="","",IF(B220=$L$17,$G$17-(SUM($D$26:D219)),(($A$7*(1/((1+$L$19)^($L$17-B219))))))))</f>
        <v/>
      </c>
      <c r="E220" s="22"/>
      <c r="F220" s="22" t="e">
        <f t="shared" si="31"/>
        <v>#VALUE!</v>
      </c>
      <c r="G220" s="22"/>
      <c r="H220" s="22"/>
      <c r="I220" s="22" t="str">
        <f>IF(B220="Totale",SUM($I$26:I219),IF(B220="","",(($L$18-D220))))</f>
        <v/>
      </c>
      <c r="J220" s="22"/>
      <c r="K220" s="23" t="str">
        <f t="shared" si="27"/>
        <v/>
      </c>
      <c r="L220" s="23" t="str">
        <f t="shared" si="28"/>
        <v/>
      </c>
      <c r="M220" s="53" t="e">
        <f>IF(B220="totale",SUM(M219:M220),1/$G$18*FISSO!$D$18*#REF!)</f>
        <v>#REF!</v>
      </c>
      <c r="N220" s="53" t="str">
        <f>IF(B220="totale",SUM($N$26:N219),IF($B220="","",((1/$G$18*FISSO!$E$18*#REF!))))</f>
        <v/>
      </c>
      <c r="P220" s="56" t="e">
        <f>IF(B220="totale",SUM(P$26:P219),ROUND(M220,2))</f>
        <v>#REF!</v>
      </c>
      <c r="Q220" s="45"/>
    </row>
    <row r="221" spans="2:17" ht="14.25" customHeight="1" x14ac:dyDescent="0.3">
      <c r="B221" s="24" t="str">
        <f t="shared" si="30"/>
        <v/>
      </c>
      <c r="C221" s="25" t="str">
        <f t="shared" si="29"/>
        <v/>
      </c>
      <c r="D221" s="21" t="str">
        <f>IF(B221="Totale",SUM($D$26:D220),IF(B221="","",IF(B221=$L$17,$G$17-(SUM($D$26:D220)),(($A$7*(1/((1+$L$19)^($L$17-B220))))))))</f>
        <v/>
      </c>
      <c r="E221" s="22"/>
      <c r="F221" s="22" t="e">
        <f t="shared" si="31"/>
        <v>#VALUE!</v>
      </c>
      <c r="G221" s="22"/>
      <c r="H221" s="22"/>
      <c r="I221" s="22" t="str">
        <f>IF(B221="Totale",SUM($I$26:I220),IF(B221="","",(($L$18-D221))))</f>
        <v/>
      </c>
      <c r="J221" s="22"/>
      <c r="K221" s="23" t="str">
        <f t="shared" si="27"/>
        <v/>
      </c>
      <c r="L221" s="23" t="str">
        <f t="shared" si="28"/>
        <v/>
      </c>
      <c r="M221" s="53" t="e">
        <f>IF(B221="totale",SUM(M220:M221),1/$G$18*FISSO!$D$18*#REF!)</f>
        <v>#REF!</v>
      </c>
      <c r="N221" s="53" t="str">
        <f>IF(B221="totale",SUM($N$26:N220),IF($B221="","",((1/$G$18*FISSO!$E$18*#REF!))))</f>
        <v/>
      </c>
      <c r="P221" s="56" t="e">
        <f>IF(B221="totale",SUM(P$26:P220),ROUND(M221,2))</f>
        <v>#REF!</v>
      </c>
      <c r="Q221" s="45"/>
    </row>
    <row r="222" spans="2:17" ht="14.25" customHeight="1" x14ac:dyDescent="0.3">
      <c r="B222" s="24" t="str">
        <f t="shared" si="30"/>
        <v/>
      </c>
      <c r="C222" s="25" t="str">
        <f t="shared" si="29"/>
        <v/>
      </c>
      <c r="D222" s="21" t="str">
        <f>IF(B222="Totale",SUM($D$26:D221),IF(B222="","",IF(B222=$L$17,$G$17-(SUM($D$26:D221)),(($A$7*(1/((1+$L$19)^($L$17-B221))))))))</f>
        <v/>
      </c>
      <c r="E222" s="22"/>
      <c r="F222" s="22" t="e">
        <f t="shared" si="31"/>
        <v>#VALUE!</v>
      </c>
      <c r="G222" s="22"/>
      <c r="H222" s="22"/>
      <c r="I222" s="22" t="str">
        <f>IF(B222="Totale",SUM($I$26:I221),IF(B222="","",(($L$18-D222))))</f>
        <v/>
      </c>
      <c r="J222" s="22"/>
      <c r="K222" s="23" t="str">
        <f t="shared" si="27"/>
        <v/>
      </c>
      <c r="L222" s="23" t="str">
        <f t="shared" si="28"/>
        <v/>
      </c>
      <c r="M222" s="53" t="e">
        <f>IF(B222="totale",SUM(M221:M222),1/$G$18*FISSO!$D$18*#REF!)</f>
        <v>#REF!</v>
      </c>
      <c r="N222" s="53" t="str">
        <f>IF(B222="totale",SUM($N$26:N221),IF($B222="","",((1/$G$18*FISSO!$E$18*#REF!))))</f>
        <v/>
      </c>
      <c r="P222" s="56" t="e">
        <f>IF(B222="totale",SUM(P$26:P221),ROUND(M222,2))</f>
        <v>#REF!</v>
      </c>
      <c r="Q222" s="45"/>
    </row>
    <row r="223" spans="2:17" ht="14.25" customHeight="1" x14ac:dyDescent="0.3">
      <c r="B223" s="24" t="str">
        <f t="shared" si="30"/>
        <v/>
      </c>
      <c r="C223" s="25" t="str">
        <f t="shared" si="29"/>
        <v/>
      </c>
      <c r="D223" s="21" t="str">
        <f>IF(B223="Totale",SUM($D$26:D222),IF(B223="","",IF(B223=$L$17,$G$17-(SUM($D$26:D222)),(($A$7*(1/((1+$L$19)^($L$17-B222))))))))</f>
        <v/>
      </c>
      <c r="E223" s="22"/>
      <c r="F223" s="22" t="e">
        <f t="shared" si="31"/>
        <v>#VALUE!</v>
      </c>
      <c r="G223" s="22"/>
      <c r="H223" s="22"/>
      <c r="I223" s="22" t="str">
        <f>IF(B223="Totale",SUM($I$26:I222),IF(B223="","",(($L$18-D223))))</f>
        <v/>
      </c>
      <c r="J223" s="22"/>
      <c r="K223" s="23" t="str">
        <f t="shared" si="27"/>
        <v/>
      </c>
      <c r="L223" s="23" t="str">
        <f t="shared" si="28"/>
        <v/>
      </c>
      <c r="M223" s="53" t="e">
        <f>IF(B223="totale",SUM(M222:M223),1/$G$18*FISSO!$D$18*#REF!)</f>
        <v>#REF!</v>
      </c>
      <c r="N223" s="53" t="str">
        <f>IF(B223="totale",SUM($N$26:N222),IF($B223="","",((1/$G$18*FISSO!$E$18*#REF!))))</f>
        <v/>
      </c>
      <c r="P223" s="56" t="e">
        <f>IF(B223="totale",SUM(P$26:P222),ROUND(M223,2))</f>
        <v>#REF!</v>
      </c>
      <c r="Q223" s="45"/>
    </row>
    <row r="224" spans="2:17" ht="14.25" customHeight="1" x14ac:dyDescent="0.3">
      <c r="B224" s="24" t="str">
        <f t="shared" si="30"/>
        <v/>
      </c>
      <c r="C224" s="25" t="str">
        <f t="shared" si="29"/>
        <v/>
      </c>
      <c r="D224" s="21" t="str">
        <f>IF(B224="Totale",SUM($D$26:D223),IF(B224="","",IF(B224=$L$17,$G$17-(SUM($D$26:D223)),(($A$7*(1/((1+$L$19)^($L$17-B223))))))))</f>
        <v/>
      </c>
      <c r="E224" s="22"/>
      <c r="F224" s="22" t="e">
        <f t="shared" si="31"/>
        <v>#VALUE!</v>
      </c>
      <c r="G224" s="22"/>
      <c r="H224" s="22"/>
      <c r="I224" s="22" t="str">
        <f>IF(B224="Totale",SUM($I$26:I223),IF(B224="","",(($L$18-D224))))</f>
        <v/>
      </c>
      <c r="J224" s="22"/>
      <c r="K224" s="23" t="str">
        <f t="shared" si="27"/>
        <v/>
      </c>
      <c r="L224" s="23" t="str">
        <f t="shared" si="28"/>
        <v/>
      </c>
      <c r="M224" s="53" t="e">
        <f>IF(B224="totale",SUM(M223:M224),1/$G$18*FISSO!$D$18*#REF!)</f>
        <v>#REF!</v>
      </c>
      <c r="N224" s="53" t="str">
        <f>IF(B224="totale",SUM($N$26:N223),IF($B224="","",((1/$G$18*FISSO!$E$18*#REF!))))</f>
        <v/>
      </c>
      <c r="P224" s="56" t="e">
        <f>IF(B224="totale",SUM(P$26:P223),ROUND(M224,2))</f>
        <v>#REF!</v>
      </c>
      <c r="Q224" s="45"/>
    </row>
    <row r="225" spans="2:17" ht="14.25" customHeight="1" x14ac:dyDescent="0.3">
      <c r="B225" s="24" t="str">
        <f t="shared" si="30"/>
        <v/>
      </c>
      <c r="C225" s="25" t="str">
        <f t="shared" si="29"/>
        <v/>
      </c>
      <c r="D225" s="21" t="str">
        <f>IF(B225="Totale",SUM($D$26:D224),IF(B225="","",IF(B225=$L$17,$G$17-(SUM($D$26:D224)),(($A$7*(1/((1+$L$19)^($L$17-B224))))))))</f>
        <v/>
      </c>
      <c r="E225" s="22"/>
      <c r="F225" s="22" t="e">
        <f t="shared" si="31"/>
        <v>#VALUE!</v>
      </c>
      <c r="G225" s="22"/>
      <c r="H225" s="22"/>
      <c r="I225" s="22" t="str">
        <f>IF(B225="Totale",SUM($I$26:I224),IF(B225="","",(($L$18-D225))))</f>
        <v/>
      </c>
      <c r="J225" s="22"/>
      <c r="K225" s="23" t="str">
        <f t="shared" si="27"/>
        <v/>
      </c>
      <c r="L225" s="23" t="str">
        <f t="shared" si="28"/>
        <v/>
      </c>
      <c r="M225" s="53" t="e">
        <f>IF(B225="totale",SUM(M224:M225),1/$G$18*FISSO!$D$18*#REF!)</f>
        <v>#REF!</v>
      </c>
      <c r="N225" s="53" t="str">
        <f>IF(B225="totale",SUM($N$26:N224),IF($B225="","",((1/$G$18*FISSO!$E$18*#REF!))))</f>
        <v/>
      </c>
      <c r="P225" s="56" t="e">
        <f>IF(B225="totale",SUM(P$26:P224),ROUND(M225,2))</f>
        <v>#REF!</v>
      </c>
      <c r="Q225" s="45"/>
    </row>
    <row r="226" spans="2:17" ht="14.25" customHeight="1" x14ac:dyDescent="0.3">
      <c r="B226" s="24" t="str">
        <f t="shared" si="30"/>
        <v/>
      </c>
      <c r="C226" s="25" t="str">
        <f t="shared" si="29"/>
        <v/>
      </c>
      <c r="D226" s="21" t="str">
        <f>IF(B226="Totale",SUM($D$26:D225),IF(B226="","",IF(B226=$L$17,$G$17-(SUM($D$26:D225)),(($A$7*(1/((1+$L$19)^($L$17-B225))))))))</f>
        <v/>
      </c>
      <c r="E226" s="22"/>
      <c r="F226" s="22" t="e">
        <f t="shared" si="31"/>
        <v>#VALUE!</v>
      </c>
      <c r="G226" s="22"/>
      <c r="H226" s="22"/>
      <c r="I226" s="22" t="str">
        <f>IF(B226="Totale",SUM($I$26:I225),IF(B226="","",(($L$18-D226))))</f>
        <v/>
      </c>
      <c r="J226" s="22"/>
      <c r="K226" s="23" t="str">
        <f t="shared" si="27"/>
        <v/>
      </c>
      <c r="L226" s="23" t="str">
        <f t="shared" si="28"/>
        <v/>
      </c>
      <c r="M226" s="53" t="e">
        <f>IF(B226="totale",SUM(M225:M226),1/$G$18*FISSO!$D$18*#REF!)</f>
        <v>#REF!</v>
      </c>
      <c r="N226" s="53" t="str">
        <f>IF(B226="totale",SUM($N$26:N225),IF($B226="","",((1/$G$18*FISSO!$E$18*#REF!))))</f>
        <v/>
      </c>
      <c r="P226" s="56" t="e">
        <f>IF(B226="totale",SUM(P$26:P225),ROUND(M226,2))</f>
        <v>#REF!</v>
      </c>
      <c r="Q226" s="45"/>
    </row>
    <row r="227" spans="2:17" ht="14.25" customHeight="1" x14ac:dyDescent="0.3">
      <c r="B227" s="24" t="str">
        <f t="shared" si="30"/>
        <v/>
      </c>
      <c r="C227" s="25" t="str">
        <f t="shared" si="29"/>
        <v/>
      </c>
      <c r="D227" s="21" t="str">
        <f>IF(B227="Totale",SUM($D$26:D226),IF(B227="","",IF(B227=$L$17,$G$17-(SUM($D$26:D226)),(($A$7*(1/((1+$L$19)^($L$17-B226))))))))</f>
        <v/>
      </c>
      <c r="E227" s="22"/>
      <c r="F227" s="22" t="e">
        <f t="shared" si="31"/>
        <v>#VALUE!</v>
      </c>
      <c r="G227" s="22"/>
      <c r="H227" s="22"/>
      <c r="I227" s="22" t="str">
        <f>IF(B227="Totale",SUM($I$26:I226),IF(B227="","",(($L$18-D227))))</f>
        <v/>
      </c>
      <c r="J227" s="22"/>
      <c r="K227" s="23" t="str">
        <f t="shared" si="27"/>
        <v/>
      </c>
      <c r="L227" s="23" t="str">
        <f t="shared" si="28"/>
        <v/>
      </c>
      <c r="M227" s="53" t="e">
        <f>IF(B227="totale",SUM(M226:M227),1/$G$18*FISSO!$D$18*#REF!)</f>
        <v>#REF!</v>
      </c>
      <c r="N227" s="53" t="str">
        <f>IF(B227="totale",SUM($N$26:N226),IF($B227="","",((1/$G$18*FISSO!$E$18*#REF!))))</f>
        <v/>
      </c>
      <c r="P227" s="56" t="e">
        <f>IF(B227="totale",SUM(P$26:P226),ROUND(M227,2))</f>
        <v>#REF!</v>
      </c>
      <c r="Q227" s="45"/>
    </row>
    <row r="228" spans="2:17" ht="14.25" customHeight="1" x14ac:dyDescent="0.3">
      <c r="B228" s="24" t="str">
        <f t="shared" si="30"/>
        <v/>
      </c>
      <c r="C228" s="25" t="str">
        <f t="shared" si="29"/>
        <v/>
      </c>
      <c r="D228" s="21" t="str">
        <f>IF(B228="Totale",SUM($D$26:D227),IF(B228="","",IF(B228=$L$17,$G$17-(SUM($D$26:D227)),(($A$7*(1/((1+$L$19)^($L$17-B227))))))))</f>
        <v/>
      </c>
      <c r="E228" s="22"/>
      <c r="F228" s="22" t="e">
        <f t="shared" si="31"/>
        <v>#VALUE!</v>
      </c>
      <c r="G228" s="22"/>
      <c r="H228" s="22"/>
      <c r="I228" s="22" t="str">
        <f>IF(B228="Totale",SUM($I$26:I227),IF(B228="","",(($L$18-D228))))</f>
        <v/>
      </c>
      <c r="J228" s="22"/>
      <c r="K228" s="23" t="str">
        <f t="shared" si="27"/>
        <v/>
      </c>
      <c r="L228" s="23" t="str">
        <f t="shared" si="28"/>
        <v/>
      </c>
      <c r="M228" s="53" t="e">
        <f>IF(B228="totale",SUM(M227:M228),1/$G$18*FISSO!$D$18*#REF!)</f>
        <v>#REF!</v>
      </c>
      <c r="N228" s="53" t="str">
        <f>IF(B228="totale",SUM($N$26:N227),IF($B228="","",((1/$G$18*FISSO!$E$18*#REF!))))</f>
        <v/>
      </c>
      <c r="P228" s="56" t="e">
        <f>IF(B228="totale",SUM(P$26:P227),ROUND(M228,2))</f>
        <v>#REF!</v>
      </c>
      <c r="Q228" s="45"/>
    </row>
    <row r="229" spans="2:17" ht="14.25" customHeight="1" x14ac:dyDescent="0.3">
      <c r="B229" s="24" t="str">
        <f t="shared" si="30"/>
        <v/>
      </c>
      <c r="C229" s="25" t="str">
        <f t="shared" si="29"/>
        <v/>
      </c>
      <c r="D229" s="21" t="str">
        <f>IF(B229="Totale",SUM($D$26:D228),IF(B229="","",IF(B229=$L$17,$G$17-(SUM($D$26:D228)),(($A$7*(1/((1+$L$19)^($L$17-B228))))))))</f>
        <v/>
      </c>
      <c r="E229" s="22"/>
      <c r="F229" s="22" t="e">
        <f t="shared" si="31"/>
        <v>#VALUE!</v>
      </c>
      <c r="G229" s="22"/>
      <c r="H229" s="22"/>
      <c r="I229" s="22" t="str">
        <f>IF(B229="Totale",SUM($I$26:I228),IF(B229="","",(($L$18-D229))))</f>
        <v/>
      </c>
      <c r="J229" s="22"/>
      <c r="K229" s="23" t="str">
        <f t="shared" ref="K229:K292" si="32">IF(B229="Totale",SUM(D229:I229),IF(B229="","",SUM(D229:I229)))</f>
        <v/>
      </c>
      <c r="L229" s="23" t="str">
        <f t="shared" ref="L229:L292" si="33">IF(B229="","",G229+K229)</f>
        <v/>
      </c>
      <c r="M229" s="53" t="e">
        <f>IF(B229="totale",SUM(M228:M229),1/$G$18*FISSO!$D$18*#REF!)</f>
        <v>#REF!</v>
      </c>
      <c r="N229" s="53" t="str">
        <f>IF(B229="totale",SUM($N$26:N228),IF($B229="","",((1/$G$18*FISSO!$E$18*#REF!))))</f>
        <v/>
      </c>
      <c r="P229" s="56" t="e">
        <f>IF(B229="totale",SUM(P$26:P228),ROUND(M229,2))</f>
        <v>#REF!</v>
      </c>
      <c r="Q229" s="45"/>
    </row>
    <row r="230" spans="2:17" ht="14.25" customHeight="1" x14ac:dyDescent="0.3">
      <c r="B230" s="24" t="str">
        <f t="shared" si="30"/>
        <v/>
      </c>
      <c r="C230" s="25" t="str">
        <f t="shared" si="29"/>
        <v/>
      </c>
      <c r="D230" s="21" t="str">
        <f>IF(B230="Totale",SUM($D$26:D229),IF(B230="","",IF(B230=$L$17,$G$17-(SUM($D$26:D229)),(($A$7*(1/((1+$L$19)^($L$17-B229))))))))</f>
        <v/>
      </c>
      <c r="E230" s="22"/>
      <c r="F230" s="22" t="e">
        <f t="shared" si="31"/>
        <v>#VALUE!</v>
      </c>
      <c r="G230" s="22"/>
      <c r="H230" s="22"/>
      <c r="I230" s="22" t="str">
        <f>IF(B230="Totale",SUM($I$26:I229),IF(B230="","",(($L$18-D230))))</f>
        <v/>
      </c>
      <c r="J230" s="22"/>
      <c r="K230" s="23" t="str">
        <f t="shared" si="32"/>
        <v/>
      </c>
      <c r="L230" s="23" t="str">
        <f t="shared" si="33"/>
        <v/>
      </c>
      <c r="M230" s="53" t="e">
        <f>IF(B230="totale",SUM(M229:M230),1/$G$18*FISSO!$D$18*#REF!)</f>
        <v>#REF!</v>
      </c>
      <c r="N230" s="53" t="str">
        <f>IF(B230="totale",SUM($N$26:N229),IF($B230="","",((1/$G$18*FISSO!$E$18*#REF!))))</f>
        <v/>
      </c>
      <c r="P230" s="56" t="e">
        <f>IF(B230="totale",SUM(P$26:P229),ROUND(M230,2))</f>
        <v>#REF!</v>
      </c>
      <c r="Q230" s="45"/>
    </row>
    <row r="231" spans="2:17" ht="14.25" customHeight="1" x14ac:dyDescent="0.3">
      <c r="B231" s="24" t="str">
        <f t="shared" si="30"/>
        <v/>
      </c>
      <c r="C231" s="25" t="str">
        <f t="shared" si="29"/>
        <v/>
      </c>
      <c r="D231" s="21" t="str">
        <f>IF(B231="Totale",SUM($D$26:D230),IF(B231="","",IF(B231=$L$17,$G$17-(SUM($D$26:D230)),(($A$7*(1/((1+$L$19)^($L$17-B230))))))))</f>
        <v/>
      </c>
      <c r="E231" s="22"/>
      <c r="F231" s="22" t="e">
        <f t="shared" si="31"/>
        <v>#VALUE!</v>
      </c>
      <c r="G231" s="22"/>
      <c r="H231" s="22"/>
      <c r="I231" s="22" t="str">
        <f>IF(B231="Totale",SUM($I$26:I230),IF(B231="","",(($L$18-D231))))</f>
        <v/>
      </c>
      <c r="J231" s="22"/>
      <c r="K231" s="23" t="str">
        <f t="shared" si="32"/>
        <v/>
      </c>
      <c r="L231" s="23" t="str">
        <f t="shared" si="33"/>
        <v/>
      </c>
      <c r="M231" s="53" t="e">
        <f>IF(B231="totale",SUM(M230:M231),1/$G$18*FISSO!$D$18*#REF!)</f>
        <v>#REF!</v>
      </c>
      <c r="N231" s="53" t="str">
        <f>IF(B231="totale",SUM($N$26:N230),IF($B231="","",((1/$G$18*FISSO!$E$18*#REF!))))</f>
        <v/>
      </c>
      <c r="P231" s="56" t="e">
        <f>IF(B231="totale",SUM(P$26:P230),ROUND(M231,2))</f>
        <v>#REF!</v>
      </c>
      <c r="Q231" s="45"/>
    </row>
    <row r="232" spans="2:17" ht="14.25" customHeight="1" x14ac:dyDescent="0.3">
      <c r="B232" s="24" t="str">
        <f t="shared" si="30"/>
        <v/>
      </c>
      <c r="C232" s="25" t="str">
        <f t="shared" ref="C232:C295" si="34">IF($L$17=0,"",IF($L$17&lt;&gt;B231,IF(B231="Totale","",IF(B231="","",DATE(YEAR(C231),MONTH(C231)+1,DAY(C231)))),""))</f>
        <v/>
      </c>
      <c r="D232" s="21" t="str">
        <f>IF(B232="Totale",SUM($D$26:D231),IF(B232="","",IF(B232=$L$17,$G$17-(SUM($D$26:D231)),(($A$7*(1/((1+$L$19)^($L$17-B231))))))))</f>
        <v/>
      </c>
      <c r="E232" s="22"/>
      <c r="F232" s="22" t="e">
        <f t="shared" si="31"/>
        <v>#VALUE!</v>
      </c>
      <c r="G232" s="22"/>
      <c r="H232" s="22"/>
      <c r="I232" s="22" t="str">
        <f>IF(B232="Totale",SUM($I$26:I231),IF(B232="","",(($L$18-D232))))</f>
        <v/>
      </c>
      <c r="J232" s="22"/>
      <c r="K232" s="23" t="str">
        <f t="shared" si="32"/>
        <v/>
      </c>
      <c r="L232" s="23" t="str">
        <f t="shared" si="33"/>
        <v/>
      </c>
      <c r="M232" s="53" t="e">
        <f>IF(B232="totale",SUM(M231:M232),1/$G$18*FISSO!$D$18*#REF!)</f>
        <v>#REF!</v>
      </c>
      <c r="N232" s="53" t="str">
        <f>IF(B232="totale",SUM($N$26:N231),IF($B232="","",((1/$G$18*FISSO!$E$18*#REF!))))</f>
        <v/>
      </c>
      <c r="P232" s="56" t="e">
        <f>IF(B232="totale",SUM(P$26:P231),ROUND(M232,2))</f>
        <v>#REF!</v>
      </c>
      <c r="Q232" s="45"/>
    </row>
    <row r="233" spans="2:17" ht="14.25" customHeight="1" x14ac:dyDescent="0.3">
      <c r="B233" s="24" t="str">
        <f t="shared" si="30"/>
        <v/>
      </c>
      <c r="C233" s="25" t="str">
        <f t="shared" si="34"/>
        <v/>
      </c>
      <c r="D233" s="21" t="str">
        <f>IF(B233="Totale",SUM($D$26:D232),IF(B233="","",IF(B233=$L$17,$G$17-(SUM($D$26:D232)),(($A$7*(1/((1+$L$19)^($L$17-B232))))))))</f>
        <v/>
      </c>
      <c r="E233" s="22"/>
      <c r="F233" s="22" t="e">
        <f t="shared" si="31"/>
        <v>#VALUE!</v>
      </c>
      <c r="G233" s="22"/>
      <c r="H233" s="22"/>
      <c r="I233" s="22" t="str">
        <f>IF(B233="Totale",SUM($I$26:I232),IF(B233="","",(($L$18-D233))))</f>
        <v/>
      </c>
      <c r="J233" s="22"/>
      <c r="K233" s="23" t="str">
        <f t="shared" si="32"/>
        <v/>
      </c>
      <c r="L233" s="23" t="str">
        <f t="shared" si="33"/>
        <v/>
      </c>
      <c r="M233" s="53" t="e">
        <f>IF(B233="totale",SUM(M232:M233),1/$G$18*FISSO!$D$18*#REF!)</f>
        <v>#REF!</v>
      </c>
      <c r="N233" s="53" t="str">
        <f>IF(B233="totale",SUM($N$26:N232),IF($B233="","",((1/$G$18*FISSO!$E$18*#REF!))))</f>
        <v/>
      </c>
      <c r="P233" s="56" t="e">
        <f>IF(B233="totale",SUM(P$26:P232),ROUND(M233,2))</f>
        <v>#REF!</v>
      </c>
      <c r="Q233" s="45"/>
    </row>
    <row r="234" spans="2:17" ht="14.25" customHeight="1" x14ac:dyDescent="0.3">
      <c r="B234" s="24" t="str">
        <f t="shared" si="30"/>
        <v/>
      </c>
      <c r="C234" s="25" t="str">
        <f t="shared" si="34"/>
        <v/>
      </c>
      <c r="D234" s="21" t="str">
        <f>IF(B234="Totale",SUM($D$26:D233),IF(B234="","",IF(B234=$L$17,$G$17-(SUM($D$26:D233)),(($A$7*(1/((1+$L$19)^($L$17-B233))))))))</f>
        <v/>
      </c>
      <c r="E234" s="22"/>
      <c r="F234" s="22" t="e">
        <f t="shared" si="31"/>
        <v>#VALUE!</v>
      </c>
      <c r="G234" s="22"/>
      <c r="H234" s="22"/>
      <c r="I234" s="22" t="str">
        <f>IF(B234="Totale",SUM($I$26:I233),IF(B234="","",(($L$18-D234))))</f>
        <v/>
      </c>
      <c r="J234" s="22"/>
      <c r="K234" s="23" t="str">
        <f t="shared" si="32"/>
        <v/>
      </c>
      <c r="L234" s="23" t="str">
        <f t="shared" si="33"/>
        <v/>
      </c>
      <c r="M234" s="53" t="e">
        <f>IF(B234="totale",SUM(M233:M234),1/$G$18*FISSO!$D$18*#REF!)</f>
        <v>#REF!</v>
      </c>
      <c r="N234" s="53" t="str">
        <f>IF(B234="totale",SUM($N$26:N233),IF($B234="","",((1/$G$18*FISSO!$E$18*#REF!))))</f>
        <v/>
      </c>
      <c r="P234" s="56" t="e">
        <f>IF(B234="totale",SUM(P$26:P233),ROUND(M234,2))</f>
        <v>#REF!</v>
      </c>
      <c r="Q234" s="45"/>
    </row>
    <row r="235" spans="2:17" ht="14.25" customHeight="1" x14ac:dyDescent="0.3">
      <c r="B235" s="24" t="str">
        <f t="shared" si="30"/>
        <v/>
      </c>
      <c r="C235" s="25" t="str">
        <f t="shared" si="34"/>
        <v/>
      </c>
      <c r="D235" s="21" t="str">
        <f>IF(B235="Totale",SUM($D$26:D234),IF(B235="","",IF(B235=$L$17,$G$17-(SUM($D$26:D234)),(($A$7*(1/((1+$L$19)^($L$17-B234))))))))</f>
        <v/>
      </c>
      <c r="E235" s="22"/>
      <c r="F235" s="22" t="e">
        <f t="shared" si="31"/>
        <v>#VALUE!</v>
      </c>
      <c r="G235" s="22"/>
      <c r="H235" s="22"/>
      <c r="I235" s="22" t="str">
        <f>IF(B235="Totale",SUM($I$26:I234),IF(B235="","",(($L$18-D235))))</f>
        <v/>
      </c>
      <c r="J235" s="22"/>
      <c r="K235" s="23" t="str">
        <f t="shared" si="32"/>
        <v/>
      </c>
      <c r="L235" s="23" t="str">
        <f t="shared" si="33"/>
        <v/>
      </c>
      <c r="M235" s="53" t="e">
        <f>IF(B235="totale",SUM(M234:M235),1/$G$18*FISSO!$D$18*#REF!)</f>
        <v>#REF!</v>
      </c>
      <c r="N235" s="53" t="str">
        <f>IF(B235="totale",SUM($N$26:N234),IF($B235="","",((1/$G$18*FISSO!$E$18*#REF!))))</f>
        <v/>
      </c>
      <c r="P235" s="56" t="e">
        <f>IF(B235="totale",SUM(P$26:P234),ROUND(M235,2))</f>
        <v>#REF!</v>
      </c>
      <c r="Q235" s="45"/>
    </row>
    <row r="236" spans="2:17" ht="14.25" customHeight="1" x14ac:dyDescent="0.3">
      <c r="B236" s="24" t="str">
        <f t="shared" si="30"/>
        <v/>
      </c>
      <c r="C236" s="25" t="str">
        <f t="shared" si="34"/>
        <v/>
      </c>
      <c r="D236" s="21" t="str">
        <f>IF(B236="Totale",SUM($D$26:D235),IF(B236="","",IF(B236=$L$17,$G$17-(SUM($D$26:D235)),(($A$7*(1/((1+$L$19)^($L$17-B235))))))))</f>
        <v/>
      </c>
      <c r="E236" s="22"/>
      <c r="F236" s="22" t="e">
        <f t="shared" si="31"/>
        <v>#VALUE!</v>
      </c>
      <c r="G236" s="22"/>
      <c r="H236" s="22"/>
      <c r="I236" s="22" t="str">
        <f>IF(B236="Totale",SUM($I$26:I235),IF(B236="","",(($L$18-D236))))</f>
        <v/>
      </c>
      <c r="J236" s="22"/>
      <c r="K236" s="23" t="str">
        <f t="shared" si="32"/>
        <v/>
      </c>
      <c r="L236" s="23" t="str">
        <f t="shared" si="33"/>
        <v/>
      </c>
      <c r="M236" s="53" t="e">
        <f>IF(B236="totale",SUM(M235:M236),1/$G$18*FISSO!$D$18*#REF!)</f>
        <v>#REF!</v>
      </c>
      <c r="N236" s="53" t="str">
        <f>IF(B236="totale",SUM($N$26:N235),IF($B236="","",((1/$G$18*FISSO!$E$18*#REF!))))</f>
        <v/>
      </c>
      <c r="P236" s="56" t="e">
        <f>IF(B236="totale",SUM(P$26:P235),ROUND(M236,2))</f>
        <v>#REF!</v>
      </c>
      <c r="Q236" s="45"/>
    </row>
    <row r="237" spans="2:17" ht="14.25" customHeight="1" x14ac:dyDescent="0.3">
      <c r="B237" s="24" t="str">
        <f t="shared" si="30"/>
        <v/>
      </c>
      <c r="C237" s="25" t="str">
        <f t="shared" si="34"/>
        <v/>
      </c>
      <c r="D237" s="21" t="str">
        <f>IF(B237="Totale",SUM($D$26:D236),IF(B237="","",IF(B237=$L$17,$G$17-(SUM($D$26:D236)),(($A$7*(1/((1+$L$19)^($L$17-B236))))))))</f>
        <v/>
      </c>
      <c r="E237" s="22"/>
      <c r="F237" s="22" t="e">
        <f t="shared" si="31"/>
        <v>#VALUE!</v>
      </c>
      <c r="G237" s="22"/>
      <c r="H237" s="22"/>
      <c r="I237" s="22" t="str">
        <f>IF(B237="Totale",SUM($I$26:I236),IF(B237="","",(($L$18-D237))))</f>
        <v/>
      </c>
      <c r="J237" s="22"/>
      <c r="K237" s="23" t="str">
        <f t="shared" si="32"/>
        <v/>
      </c>
      <c r="L237" s="23" t="str">
        <f t="shared" si="33"/>
        <v/>
      </c>
      <c r="M237" s="53" t="e">
        <f>IF(B237="totale",SUM(M236:M237),1/$G$18*FISSO!$D$18*#REF!)</f>
        <v>#REF!</v>
      </c>
      <c r="N237" s="53" t="str">
        <f>IF(B237="totale",SUM($N$26:N236),IF($B237="","",((1/$G$18*FISSO!$E$18*#REF!))))</f>
        <v/>
      </c>
      <c r="P237" s="56" t="e">
        <f>IF(B237="totale",SUM(P$26:P236),ROUND(M237,2))</f>
        <v>#REF!</v>
      </c>
      <c r="Q237" s="45"/>
    </row>
    <row r="238" spans="2:17" ht="14.25" customHeight="1" x14ac:dyDescent="0.3">
      <c r="B238" s="24" t="str">
        <f t="shared" si="30"/>
        <v/>
      </c>
      <c r="C238" s="25" t="str">
        <f t="shared" si="34"/>
        <v/>
      </c>
      <c r="D238" s="21" t="str">
        <f>IF(B238="Totale",SUM($D$26:D237),IF(B238="","",IF(B238=$L$17,$G$17-(SUM($D$26:D237)),(($A$7*(1/((1+$L$19)^($L$17-B237))))))))</f>
        <v/>
      </c>
      <c r="E238" s="22"/>
      <c r="F238" s="22" t="e">
        <f t="shared" si="31"/>
        <v>#VALUE!</v>
      </c>
      <c r="G238" s="22"/>
      <c r="H238" s="22"/>
      <c r="I238" s="22" t="str">
        <f>IF(B238="Totale",SUM($I$26:I237),IF(B238="","",(($L$18-D238))))</f>
        <v/>
      </c>
      <c r="J238" s="22"/>
      <c r="K238" s="23" t="str">
        <f t="shared" si="32"/>
        <v/>
      </c>
      <c r="L238" s="23" t="str">
        <f t="shared" si="33"/>
        <v/>
      </c>
      <c r="M238" s="53" t="e">
        <f>IF(B238="totale",SUM(M237:M238),1/$G$18*FISSO!$D$18*#REF!)</f>
        <v>#REF!</v>
      </c>
      <c r="N238" s="53" t="str">
        <f>IF(B238="totale",SUM($N$26:N237),IF($B238="","",((1/$G$18*FISSO!$E$18*#REF!))))</f>
        <v/>
      </c>
      <c r="P238" s="56" t="e">
        <f>IF(B238="totale",SUM(P$26:P237),ROUND(M238,2))</f>
        <v>#REF!</v>
      </c>
      <c r="Q238" s="45"/>
    </row>
    <row r="239" spans="2:17" ht="14.25" customHeight="1" x14ac:dyDescent="0.3">
      <c r="B239" s="24" t="str">
        <f t="shared" si="30"/>
        <v/>
      </c>
      <c r="C239" s="25" t="str">
        <f t="shared" si="34"/>
        <v/>
      </c>
      <c r="D239" s="21" t="str">
        <f>IF(B239="Totale",SUM($D$26:D238),IF(B239="","",IF(B239=$L$17,$G$17-(SUM($D$26:D238)),(($A$7*(1/((1+$L$19)^($L$17-B238))))))))</f>
        <v/>
      </c>
      <c r="E239" s="22"/>
      <c r="F239" s="22" t="e">
        <f t="shared" si="31"/>
        <v>#VALUE!</v>
      </c>
      <c r="G239" s="22"/>
      <c r="H239" s="22"/>
      <c r="I239" s="22" t="str">
        <f>IF(B239="Totale",SUM($I$26:I238),IF(B239="","",(($L$18-D239))))</f>
        <v/>
      </c>
      <c r="J239" s="22"/>
      <c r="K239" s="23" t="str">
        <f t="shared" si="32"/>
        <v/>
      </c>
      <c r="L239" s="23" t="str">
        <f t="shared" si="33"/>
        <v/>
      </c>
      <c r="M239" s="53" t="e">
        <f>IF(B239="totale",SUM(M238:M239),1/$G$18*FISSO!$D$18*#REF!)</f>
        <v>#REF!</v>
      </c>
      <c r="N239" s="53" t="str">
        <f>IF(B239="totale",SUM($N$26:N238),IF($B239="","",((1/$G$18*FISSO!$E$18*#REF!))))</f>
        <v/>
      </c>
      <c r="P239" s="56" t="e">
        <f>IF(B239="totale",SUM(P$26:P238),ROUND(M239,2))</f>
        <v>#REF!</v>
      </c>
      <c r="Q239" s="45"/>
    </row>
    <row r="240" spans="2:17" ht="14.25" customHeight="1" x14ac:dyDescent="0.3">
      <c r="B240" s="24" t="str">
        <f t="shared" si="30"/>
        <v/>
      </c>
      <c r="C240" s="25" t="str">
        <f t="shared" si="34"/>
        <v/>
      </c>
      <c r="D240" s="21" t="str">
        <f>IF(B240="Totale",SUM($D$26:D239),IF(B240="","",IF(B240=$L$17,$G$17-(SUM($D$26:D239)),(($A$7*(1/((1+$L$19)^($L$17-B239))))))))</f>
        <v/>
      </c>
      <c r="E240" s="22"/>
      <c r="F240" s="22" t="e">
        <f t="shared" si="31"/>
        <v>#VALUE!</v>
      </c>
      <c r="G240" s="22"/>
      <c r="H240" s="22"/>
      <c r="I240" s="22" t="str">
        <f>IF(B240="Totale",SUM($I$26:I239),IF(B240="","",(($L$18-D240))))</f>
        <v/>
      </c>
      <c r="J240" s="22"/>
      <c r="K240" s="23" t="str">
        <f t="shared" si="32"/>
        <v/>
      </c>
      <c r="L240" s="23" t="str">
        <f t="shared" si="33"/>
        <v/>
      </c>
      <c r="M240" s="53" t="e">
        <f>IF(B240="totale",SUM(M239:M240),1/$G$18*FISSO!$D$18*#REF!)</f>
        <v>#REF!</v>
      </c>
      <c r="N240" s="53" t="str">
        <f>IF(B240="totale",SUM($N$26:N239),IF($B240="","",((1/$G$18*FISSO!$E$18*#REF!))))</f>
        <v/>
      </c>
      <c r="P240" s="56" t="e">
        <f>IF(B240="totale",SUM(P$26:P239),ROUND(M240,2))</f>
        <v>#REF!</v>
      </c>
      <c r="Q240" s="45"/>
    </row>
    <row r="241" spans="2:17" ht="14.25" customHeight="1" x14ac:dyDescent="0.3">
      <c r="B241" s="24" t="str">
        <f t="shared" si="30"/>
        <v/>
      </c>
      <c r="C241" s="25" t="str">
        <f t="shared" si="34"/>
        <v/>
      </c>
      <c r="D241" s="21" t="str">
        <f>IF(B241="Totale",SUM($D$26:D240),IF(B241="","",IF(B241=$L$17,$G$17-(SUM($D$26:D240)),(($A$7*(1/((1+$L$19)^($L$17-B240))))))))</f>
        <v/>
      </c>
      <c r="E241" s="22"/>
      <c r="F241" s="22" t="e">
        <f t="shared" si="31"/>
        <v>#VALUE!</v>
      </c>
      <c r="G241" s="22"/>
      <c r="H241" s="22"/>
      <c r="I241" s="22" t="str">
        <f>IF(B241="Totale",SUM($I$26:I240),IF(B241="","",(($L$18-D241))))</f>
        <v/>
      </c>
      <c r="J241" s="22"/>
      <c r="K241" s="23" t="str">
        <f t="shared" si="32"/>
        <v/>
      </c>
      <c r="L241" s="23" t="str">
        <f t="shared" si="33"/>
        <v/>
      </c>
      <c r="M241" s="53" t="e">
        <f>IF(B241="totale",SUM(M240:M241),1/$G$18*FISSO!$D$18*#REF!)</f>
        <v>#REF!</v>
      </c>
      <c r="N241" s="53" t="str">
        <f>IF(B241="totale",SUM($N$26:N240),IF($B241="","",((1/$G$18*FISSO!$E$18*#REF!))))</f>
        <v/>
      </c>
      <c r="P241" s="56" t="e">
        <f>IF(B241="totale",SUM(P$26:P240),ROUND(M241,2))</f>
        <v>#REF!</v>
      </c>
      <c r="Q241" s="45"/>
    </row>
    <row r="242" spans="2:17" ht="14.25" customHeight="1" x14ac:dyDescent="0.3">
      <c r="B242" s="24" t="str">
        <f t="shared" si="30"/>
        <v/>
      </c>
      <c r="C242" s="25" t="str">
        <f t="shared" si="34"/>
        <v/>
      </c>
      <c r="D242" s="21" t="str">
        <f>IF(B242="Totale",SUM($D$26:D241),IF(B242="","",IF(B242=$L$17,$G$17-(SUM($D$26:D241)),(($A$7*(1/((1+$L$19)^($L$17-B241))))))))</f>
        <v/>
      </c>
      <c r="E242" s="22"/>
      <c r="F242" s="22" t="e">
        <f t="shared" si="31"/>
        <v>#VALUE!</v>
      </c>
      <c r="G242" s="22"/>
      <c r="H242" s="22"/>
      <c r="I242" s="22" t="str">
        <f>IF(B242="Totale",SUM($I$26:I241),IF(B242="","",(($L$18-D242))))</f>
        <v/>
      </c>
      <c r="J242" s="22"/>
      <c r="K242" s="23" t="str">
        <f t="shared" si="32"/>
        <v/>
      </c>
      <c r="L242" s="23" t="str">
        <f t="shared" si="33"/>
        <v/>
      </c>
      <c r="M242" s="53" t="e">
        <f>IF(B242="totale",SUM(M241:M242),1/$G$18*FISSO!$D$18*#REF!)</f>
        <v>#REF!</v>
      </c>
      <c r="N242" s="53" t="str">
        <f>IF(B242="totale",SUM($N$26:N241),IF($B242="","",((1/$G$18*FISSO!$E$18*#REF!))))</f>
        <v/>
      </c>
      <c r="P242" s="56" t="e">
        <f>IF(B242="totale",SUM(P$26:P241),ROUND(M242,2))</f>
        <v>#REF!</v>
      </c>
      <c r="Q242" s="45"/>
    </row>
    <row r="243" spans="2:17" ht="14.25" customHeight="1" x14ac:dyDescent="0.3">
      <c r="B243" s="24" t="str">
        <f t="shared" si="30"/>
        <v/>
      </c>
      <c r="C243" s="25" t="str">
        <f t="shared" si="34"/>
        <v/>
      </c>
      <c r="D243" s="21" t="str">
        <f>IF(B243="Totale",SUM($D$26:D242),IF(B243="","",IF(B243=$L$17,$G$17-(SUM($D$26:D242)),(($A$7*(1/((1+$L$19)^($L$17-B242))))))))</f>
        <v/>
      </c>
      <c r="E243" s="22"/>
      <c r="F243" s="22" t="e">
        <f t="shared" si="31"/>
        <v>#VALUE!</v>
      </c>
      <c r="G243" s="22"/>
      <c r="H243" s="22"/>
      <c r="I243" s="22" t="str">
        <f>IF(B243="Totale",SUM($I$26:I242),IF(B243="","",(($L$18-D243))))</f>
        <v/>
      </c>
      <c r="J243" s="22"/>
      <c r="K243" s="23" t="str">
        <f t="shared" si="32"/>
        <v/>
      </c>
      <c r="L243" s="23" t="str">
        <f t="shared" si="33"/>
        <v/>
      </c>
      <c r="M243" s="53" t="e">
        <f>IF(B243="totale",SUM(M242:M243),1/$G$18*FISSO!$D$18*#REF!)</f>
        <v>#REF!</v>
      </c>
      <c r="N243" s="53" t="str">
        <f>IF(B243="totale",SUM($N$26:N242),IF($B243="","",((1/$G$18*FISSO!$E$18*#REF!))))</f>
        <v/>
      </c>
      <c r="P243" s="56" t="e">
        <f>IF(B243="totale",SUM(P$26:P242),ROUND(M243,2))</f>
        <v>#REF!</v>
      </c>
      <c r="Q243" s="45"/>
    </row>
    <row r="244" spans="2:17" ht="14.25" customHeight="1" x14ac:dyDescent="0.3">
      <c r="B244" s="24" t="str">
        <f t="shared" si="30"/>
        <v/>
      </c>
      <c r="C244" s="25" t="str">
        <f t="shared" si="34"/>
        <v/>
      </c>
      <c r="D244" s="21" t="str">
        <f>IF(B244="Totale",SUM($D$26:D243),IF(B244="","",IF(B244=$L$17,$G$17-(SUM($D$26:D243)),(($A$7*(1/((1+$L$19)^($L$17-B243))))))))</f>
        <v/>
      </c>
      <c r="E244" s="22"/>
      <c r="F244" s="22" t="e">
        <f t="shared" si="31"/>
        <v>#VALUE!</v>
      </c>
      <c r="G244" s="22"/>
      <c r="H244" s="22"/>
      <c r="I244" s="22" t="str">
        <f>IF(B244="Totale",SUM($I$26:I243),IF(B244="","",(($L$18-D244))))</f>
        <v/>
      </c>
      <c r="J244" s="22"/>
      <c r="K244" s="23" t="str">
        <f t="shared" si="32"/>
        <v/>
      </c>
      <c r="L244" s="23" t="str">
        <f t="shared" si="33"/>
        <v/>
      </c>
      <c r="M244" s="53" t="e">
        <f>IF(B244="totale",SUM(M243:M244),1/$G$18*FISSO!$D$18*#REF!)</f>
        <v>#REF!</v>
      </c>
      <c r="N244" s="53" t="str">
        <f>IF(B244="totale",SUM($N$26:N243),IF($B244="","",((1/$G$18*FISSO!$E$18*#REF!))))</f>
        <v/>
      </c>
      <c r="P244" s="56" t="e">
        <f>IF(B244="totale",SUM(P$26:P243),ROUND(M244,2))</f>
        <v>#REF!</v>
      </c>
      <c r="Q244" s="45"/>
    </row>
    <row r="245" spans="2:17" ht="14.25" customHeight="1" x14ac:dyDescent="0.3">
      <c r="B245" s="24" t="str">
        <f t="shared" si="30"/>
        <v/>
      </c>
      <c r="C245" s="25" t="str">
        <f t="shared" si="34"/>
        <v/>
      </c>
      <c r="D245" s="21" t="str">
        <f>IF(B245="Totale",SUM($D$26:D244),IF(B245="","",IF(B245=$L$17,$G$17-(SUM($D$26:D244)),(($A$7*(1/((1+$L$19)^($L$17-B244))))))))</f>
        <v/>
      </c>
      <c r="E245" s="22"/>
      <c r="F245" s="22" t="e">
        <f t="shared" si="31"/>
        <v>#VALUE!</v>
      </c>
      <c r="G245" s="22"/>
      <c r="H245" s="22"/>
      <c r="I245" s="22" t="str">
        <f>IF(B245="Totale",SUM($I$26:I244),IF(B245="","",(($L$18-D245))))</f>
        <v/>
      </c>
      <c r="J245" s="22"/>
      <c r="K245" s="23" t="str">
        <f t="shared" si="32"/>
        <v/>
      </c>
      <c r="L245" s="23" t="str">
        <f t="shared" si="33"/>
        <v/>
      </c>
      <c r="M245" s="53" t="e">
        <f>IF(B245="totale",SUM(M244:M245),1/$G$18*FISSO!$D$18*#REF!)</f>
        <v>#REF!</v>
      </c>
      <c r="N245" s="53" t="str">
        <f>IF(B245="totale",SUM($N$26:N244),IF($B245="","",((1/$G$18*FISSO!$E$18*#REF!))))</f>
        <v/>
      </c>
      <c r="P245" s="56" t="e">
        <f>IF(B245="totale",SUM(P$26:P244),ROUND(M245,2))</f>
        <v>#REF!</v>
      </c>
      <c r="Q245" s="45"/>
    </row>
    <row r="246" spans="2:17" ht="14.25" customHeight="1" x14ac:dyDescent="0.3">
      <c r="B246" s="24" t="str">
        <f t="shared" si="30"/>
        <v/>
      </c>
      <c r="C246" s="25" t="str">
        <f t="shared" si="34"/>
        <v/>
      </c>
      <c r="D246" s="21" t="str">
        <f>IF(B246="Totale",SUM($D$26:D245),IF(B246="","",IF(B246=$L$17,$G$17-(SUM($D$26:D245)),(($A$7*(1/((1+$L$19)^($L$17-B245))))))))</f>
        <v/>
      </c>
      <c r="E246" s="22"/>
      <c r="F246" s="22" t="e">
        <f t="shared" si="31"/>
        <v>#VALUE!</v>
      </c>
      <c r="G246" s="22"/>
      <c r="H246" s="22"/>
      <c r="I246" s="22" t="str">
        <f>IF(B246="Totale",SUM($I$26:I245),IF(B246="","",(($L$18-D246))))</f>
        <v/>
      </c>
      <c r="J246" s="22"/>
      <c r="K246" s="23" t="str">
        <f t="shared" si="32"/>
        <v/>
      </c>
      <c r="L246" s="23" t="str">
        <f t="shared" si="33"/>
        <v/>
      </c>
      <c r="M246" s="53" t="e">
        <f>IF(B246="totale",SUM(M245:M246),1/$G$18*FISSO!$D$18*#REF!)</f>
        <v>#REF!</v>
      </c>
      <c r="N246" s="53" t="str">
        <f>IF(B246="totale",SUM($N$26:N245),IF($B246="","",((1/$G$18*FISSO!$E$18*#REF!))))</f>
        <v/>
      </c>
      <c r="P246" s="56" t="e">
        <f>IF(B246="totale",SUM(P$26:P245),ROUND(M246,2))</f>
        <v>#REF!</v>
      </c>
      <c r="Q246" s="45"/>
    </row>
    <row r="247" spans="2:17" ht="14.25" customHeight="1" x14ac:dyDescent="0.3">
      <c r="B247" s="24" t="str">
        <f t="shared" si="30"/>
        <v/>
      </c>
      <c r="C247" s="25" t="str">
        <f t="shared" si="34"/>
        <v/>
      </c>
      <c r="D247" s="21" t="str">
        <f>IF(B247="Totale",SUM($D$26:D246),IF(B247="","",IF(B247=$L$17,$G$17-(SUM($D$26:D246)),(($A$7*(1/((1+$L$19)^($L$17-B246))))))))</f>
        <v/>
      </c>
      <c r="E247" s="22"/>
      <c r="F247" s="22" t="e">
        <f t="shared" si="31"/>
        <v>#VALUE!</v>
      </c>
      <c r="G247" s="22"/>
      <c r="H247" s="22"/>
      <c r="I247" s="22" t="str">
        <f>IF(B247="Totale",SUM($I$26:I246),IF(B247="","",(($L$18-D247))))</f>
        <v/>
      </c>
      <c r="J247" s="22"/>
      <c r="K247" s="23" t="str">
        <f t="shared" si="32"/>
        <v/>
      </c>
      <c r="L247" s="23" t="str">
        <f t="shared" si="33"/>
        <v/>
      </c>
      <c r="M247" s="53" t="e">
        <f>IF(B247="totale",SUM(M246:M247),1/$G$18*FISSO!$D$18*#REF!)</f>
        <v>#REF!</v>
      </c>
      <c r="N247" s="53" t="str">
        <f>IF(B247="totale",SUM($N$26:N246),IF($B247="","",((1/$G$18*FISSO!$E$18*#REF!))))</f>
        <v/>
      </c>
      <c r="P247" s="56" t="e">
        <f>IF(B247="totale",SUM(P$26:P246),ROUND(M247,2))</f>
        <v>#REF!</v>
      </c>
      <c r="Q247" s="45"/>
    </row>
    <row r="248" spans="2:17" ht="14.25" customHeight="1" x14ac:dyDescent="0.3">
      <c r="B248" s="24" t="str">
        <f t="shared" si="30"/>
        <v/>
      </c>
      <c r="C248" s="25" t="str">
        <f t="shared" si="34"/>
        <v/>
      </c>
      <c r="D248" s="21" t="str">
        <f>IF(B248="Totale",SUM($D$26:D247),IF(B248="","",IF(B248=$L$17,$G$17-(SUM($D$26:D247)),(($A$7*(1/((1+$L$19)^($L$17-B247))))))))</f>
        <v/>
      </c>
      <c r="E248" s="22"/>
      <c r="F248" s="22" t="e">
        <f t="shared" si="31"/>
        <v>#VALUE!</v>
      </c>
      <c r="G248" s="22"/>
      <c r="H248" s="22"/>
      <c r="I248" s="22" t="str">
        <f>IF(B248="Totale",SUM($I$26:I247),IF(B248="","",(($L$18-D248))))</f>
        <v/>
      </c>
      <c r="J248" s="22"/>
      <c r="K248" s="23" t="str">
        <f t="shared" si="32"/>
        <v/>
      </c>
      <c r="L248" s="23" t="str">
        <f t="shared" si="33"/>
        <v/>
      </c>
      <c r="M248" s="53" t="e">
        <f>IF(B248="totale",SUM(M247:M248),1/$G$18*FISSO!$D$18*#REF!)</f>
        <v>#REF!</v>
      </c>
      <c r="N248" s="53" t="str">
        <f>IF(B248="totale",SUM($N$26:N247),IF($B248="","",((1/$G$18*FISSO!$E$18*#REF!))))</f>
        <v/>
      </c>
      <c r="P248" s="56" t="e">
        <f>IF(B248="totale",SUM(P$26:P247),ROUND(M248,2))</f>
        <v>#REF!</v>
      </c>
      <c r="Q248" s="45"/>
    </row>
    <row r="249" spans="2:17" ht="14.25" customHeight="1" x14ac:dyDescent="0.3">
      <c r="B249" s="24" t="str">
        <f t="shared" si="30"/>
        <v/>
      </c>
      <c r="C249" s="25" t="str">
        <f t="shared" si="34"/>
        <v/>
      </c>
      <c r="D249" s="21" t="str">
        <f>IF(B249="Totale",SUM($D$26:D248),IF(B249="","",IF(B249=$L$17,$G$17-(SUM($D$26:D248)),(($A$7*(1/((1+$L$19)^($L$17-B248))))))))</f>
        <v/>
      </c>
      <c r="E249" s="22"/>
      <c r="F249" s="22" t="e">
        <f t="shared" si="31"/>
        <v>#VALUE!</v>
      </c>
      <c r="G249" s="22"/>
      <c r="H249" s="22"/>
      <c r="I249" s="22" t="str">
        <f>IF(B249="Totale",SUM($I$26:I248),IF(B249="","",(($L$18-D249))))</f>
        <v/>
      </c>
      <c r="J249" s="22"/>
      <c r="K249" s="23" t="str">
        <f t="shared" si="32"/>
        <v/>
      </c>
      <c r="L249" s="23" t="str">
        <f t="shared" si="33"/>
        <v/>
      </c>
      <c r="M249" s="53" t="e">
        <f>IF(B249="totale",SUM(M248:M249),1/$G$18*FISSO!$D$18*#REF!)</f>
        <v>#REF!</v>
      </c>
      <c r="N249" s="53" t="str">
        <f>IF(B249="totale",SUM($N$26:N248),IF($B249="","",((1/$G$18*FISSO!$E$18*#REF!))))</f>
        <v/>
      </c>
      <c r="P249" s="56" t="e">
        <f>IF(B249="totale",SUM(P$26:P248),ROUND(M249,2))</f>
        <v>#REF!</v>
      </c>
      <c r="Q249" s="45"/>
    </row>
    <row r="250" spans="2:17" ht="14.25" customHeight="1" x14ac:dyDescent="0.3">
      <c r="B250" s="24" t="str">
        <f t="shared" si="30"/>
        <v/>
      </c>
      <c r="C250" s="25" t="str">
        <f t="shared" si="34"/>
        <v/>
      </c>
      <c r="D250" s="21" t="str">
        <f>IF(B250="Totale",SUM($D$26:D249),IF(B250="","",IF(B250=$L$17,$G$17-(SUM($D$26:D249)),(($A$7*(1/((1+$L$19)^($L$17-B249))))))))</f>
        <v/>
      </c>
      <c r="E250" s="22"/>
      <c r="F250" s="22" t="e">
        <f t="shared" si="31"/>
        <v>#VALUE!</v>
      </c>
      <c r="G250" s="22"/>
      <c r="H250" s="22"/>
      <c r="I250" s="22" t="str">
        <f>IF(B250="Totale",SUM($I$26:I249),IF(B250="","",(($L$18-D250))))</f>
        <v/>
      </c>
      <c r="J250" s="22"/>
      <c r="K250" s="23" t="str">
        <f t="shared" si="32"/>
        <v/>
      </c>
      <c r="L250" s="23" t="str">
        <f t="shared" si="33"/>
        <v/>
      </c>
      <c r="M250" s="53" t="e">
        <f>IF(B250="totale",SUM(M249:M250),1/$G$18*FISSO!$D$18*#REF!)</f>
        <v>#REF!</v>
      </c>
      <c r="N250" s="53" t="str">
        <f>IF(B250="totale",SUM($N$26:N249),IF($B250="","",((1/$G$18*FISSO!$E$18*#REF!))))</f>
        <v/>
      </c>
      <c r="P250" s="56" t="e">
        <f>IF(B250="totale",SUM(P$26:P249),ROUND(M250,2))</f>
        <v>#REF!</v>
      </c>
      <c r="Q250" s="45"/>
    </row>
    <row r="251" spans="2:17" ht="14.25" customHeight="1" x14ac:dyDescent="0.3">
      <c r="B251" s="24" t="str">
        <f t="shared" si="30"/>
        <v/>
      </c>
      <c r="C251" s="25" t="str">
        <f t="shared" si="34"/>
        <v/>
      </c>
      <c r="D251" s="21" t="str">
        <f>IF(B251="Totale",SUM($D$26:D250),IF(B251="","",IF(B251=$L$17,$G$17-(SUM($D$26:D250)),(($A$7*(1/((1+$L$19)^($L$17-B250))))))))</f>
        <v/>
      </c>
      <c r="E251" s="22"/>
      <c r="F251" s="22" t="e">
        <f t="shared" si="31"/>
        <v>#VALUE!</v>
      </c>
      <c r="G251" s="22"/>
      <c r="H251" s="22"/>
      <c r="I251" s="22" t="str">
        <f>IF(B251="Totale",SUM($I$26:I250),IF(B251="","",(($L$18-D251))))</f>
        <v/>
      </c>
      <c r="J251" s="22"/>
      <c r="K251" s="23" t="str">
        <f t="shared" si="32"/>
        <v/>
      </c>
      <c r="L251" s="23" t="str">
        <f t="shared" si="33"/>
        <v/>
      </c>
      <c r="M251" s="53" t="e">
        <f>IF(B251="totale",SUM(M250:M251),1/$G$18*FISSO!$D$18*#REF!)</f>
        <v>#REF!</v>
      </c>
      <c r="N251" s="53" t="str">
        <f>IF(B251="totale",SUM($N$26:N250),IF($B251="","",((1/$G$18*FISSO!$E$18*#REF!))))</f>
        <v/>
      </c>
      <c r="P251" s="56" t="e">
        <f>IF(B251="totale",SUM(P$26:P250),ROUND(M251,2))</f>
        <v>#REF!</v>
      </c>
      <c r="Q251" s="45"/>
    </row>
    <row r="252" spans="2:17" ht="14.25" customHeight="1" x14ac:dyDescent="0.3">
      <c r="B252" s="24" t="str">
        <f t="shared" si="30"/>
        <v/>
      </c>
      <c r="C252" s="25" t="str">
        <f t="shared" si="34"/>
        <v/>
      </c>
      <c r="D252" s="21" t="str">
        <f>IF(B252="Totale",SUM($D$26:D251),IF(B252="","",IF(B252=$L$17,$G$17-(SUM($D$26:D251)),(($A$7*(1/((1+$L$19)^($L$17-B251))))))))</f>
        <v/>
      </c>
      <c r="E252" s="22"/>
      <c r="F252" s="22" t="e">
        <f t="shared" si="31"/>
        <v>#VALUE!</v>
      </c>
      <c r="G252" s="22"/>
      <c r="H252" s="22"/>
      <c r="I252" s="22" t="str">
        <f>IF(B252="Totale",SUM($I$26:I251),IF(B252="","",(($L$18-D252))))</f>
        <v/>
      </c>
      <c r="J252" s="22"/>
      <c r="K252" s="23" t="str">
        <f t="shared" si="32"/>
        <v/>
      </c>
      <c r="L252" s="23" t="str">
        <f t="shared" si="33"/>
        <v/>
      </c>
      <c r="M252" s="53" t="e">
        <f>IF(B252="totale",SUM(M251:M252),1/$G$18*FISSO!$D$18*#REF!)</f>
        <v>#REF!</v>
      </c>
      <c r="N252" s="53" t="str">
        <f>IF(B252="totale",SUM($N$26:N251),IF($B252="","",((1/$G$18*FISSO!$E$18*#REF!))))</f>
        <v/>
      </c>
      <c r="P252" s="56" t="e">
        <f>IF(B252="totale",SUM(P$26:P251),ROUND(M252,2))</f>
        <v>#REF!</v>
      </c>
      <c r="Q252" s="45"/>
    </row>
    <row r="253" spans="2:17" ht="14.25" customHeight="1" x14ac:dyDescent="0.3">
      <c r="B253" s="24" t="str">
        <f t="shared" si="30"/>
        <v/>
      </c>
      <c r="C253" s="25" t="str">
        <f t="shared" si="34"/>
        <v/>
      </c>
      <c r="D253" s="21" t="str">
        <f>IF(B253="Totale",SUM($D$26:D252),IF(B253="","",IF(B253=$L$17,$G$17-(SUM($D$26:D252)),(($A$7*(1/((1+$L$19)^($L$17-B252))))))))</f>
        <v/>
      </c>
      <c r="E253" s="22"/>
      <c r="F253" s="22" t="e">
        <f t="shared" si="31"/>
        <v>#VALUE!</v>
      </c>
      <c r="G253" s="22"/>
      <c r="H253" s="22"/>
      <c r="I253" s="22" t="str">
        <f>IF(B253="Totale",SUM($I$26:I252),IF(B253="","",(($L$18-D253))))</f>
        <v/>
      </c>
      <c r="J253" s="22"/>
      <c r="K253" s="23" t="str">
        <f t="shared" si="32"/>
        <v/>
      </c>
      <c r="L253" s="23" t="str">
        <f t="shared" si="33"/>
        <v/>
      </c>
      <c r="M253" s="53" t="e">
        <f>IF(B253="totale",SUM(M252:M253),1/$G$18*FISSO!$D$18*#REF!)</f>
        <v>#REF!</v>
      </c>
      <c r="N253" s="53" t="str">
        <f>IF(B253="totale",SUM($N$26:N252),IF($B253="","",((1/$G$18*FISSO!$E$18*#REF!))))</f>
        <v/>
      </c>
      <c r="P253" s="56" t="e">
        <f>IF(B253="totale",SUM(P$26:P252),ROUND(M253,2))</f>
        <v>#REF!</v>
      </c>
      <c r="Q253" s="45"/>
    </row>
    <row r="254" spans="2:17" ht="14.25" customHeight="1" x14ac:dyDescent="0.3">
      <c r="B254" s="24" t="str">
        <f t="shared" si="30"/>
        <v/>
      </c>
      <c r="C254" s="25" t="str">
        <f t="shared" si="34"/>
        <v/>
      </c>
      <c r="D254" s="21" t="str">
        <f>IF(B254="Totale",SUM($D$26:D253),IF(B254="","",IF(B254=$L$17,$G$17-(SUM($D$26:D253)),(($A$7*(1/((1+$L$19)^($L$17-B253))))))))</f>
        <v/>
      </c>
      <c r="E254" s="22"/>
      <c r="F254" s="22" t="e">
        <f t="shared" si="31"/>
        <v>#VALUE!</v>
      </c>
      <c r="G254" s="22"/>
      <c r="H254" s="22"/>
      <c r="I254" s="22" t="str">
        <f>IF(B254="Totale",SUM($I$26:I253),IF(B254="","",(($L$18-D254))))</f>
        <v/>
      </c>
      <c r="J254" s="22"/>
      <c r="K254" s="23" t="str">
        <f t="shared" si="32"/>
        <v/>
      </c>
      <c r="L254" s="23" t="str">
        <f t="shared" si="33"/>
        <v/>
      </c>
      <c r="M254" s="53" t="e">
        <f>IF(B254="totale",SUM(M253:M254),1/$G$18*FISSO!$D$18*#REF!)</f>
        <v>#REF!</v>
      </c>
      <c r="N254" s="53" t="str">
        <f>IF(B254="totale",SUM($N$26:N253),IF($B254="","",((1/$G$18*FISSO!$E$18*#REF!))))</f>
        <v/>
      </c>
      <c r="P254" s="56" t="e">
        <f>IF(B254="totale",SUM(P$26:P253),ROUND(M254,2))</f>
        <v>#REF!</v>
      </c>
      <c r="Q254" s="45"/>
    </row>
    <row r="255" spans="2:17" ht="14.25" customHeight="1" x14ac:dyDescent="0.3">
      <c r="B255" s="24" t="str">
        <f t="shared" si="30"/>
        <v/>
      </c>
      <c r="C255" s="25" t="str">
        <f t="shared" si="34"/>
        <v/>
      </c>
      <c r="D255" s="21" t="str">
        <f>IF(B255="Totale",SUM($D$26:D254),IF(B255="","",IF(B255=$L$17,$G$17-(SUM($D$26:D254)),(($A$7*(1/((1+$L$19)^($L$17-B254))))))))</f>
        <v/>
      </c>
      <c r="E255" s="22"/>
      <c r="F255" s="22" t="e">
        <f t="shared" si="31"/>
        <v>#VALUE!</v>
      </c>
      <c r="G255" s="22"/>
      <c r="H255" s="22"/>
      <c r="I255" s="22" t="str">
        <f>IF(B255="Totale",SUM($I$26:I254),IF(B255="","",(($L$18-D255))))</f>
        <v/>
      </c>
      <c r="J255" s="22"/>
      <c r="K255" s="23" t="str">
        <f t="shared" si="32"/>
        <v/>
      </c>
      <c r="L255" s="23" t="str">
        <f t="shared" si="33"/>
        <v/>
      </c>
      <c r="M255" s="53" t="e">
        <f>IF(B255="totale",SUM(M254:M255),1/$G$18*FISSO!$D$18*#REF!)</f>
        <v>#REF!</v>
      </c>
      <c r="N255" s="53" t="str">
        <f>IF(B255="totale",SUM($N$26:N254),IF($B255="","",((1/$G$18*FISSO!$E$18*#REF!))))</f>
        <v/>
      </c>
      <c r="P255" s="56" t="e">
        <f>IF(B255="totale",SUM(P$26:P254),ROUND(M255,2))</f>
        <v>#REF!</v>
      </c>
      <c r="Q255" s="45"/>
    </row>
    <row r="256" spans="2:17" ht="14.25" customHeight="1" x14ac:dyDescent="0.3">
      <c r="B256" s="24" t="str">
        <f t="shared" si="30"/>
        <v/>
      </c>
      <c r="C256" s="25" t="str">
        <f t="shared" si="34"/>
        <v/>
      </c>
      <c r="D256" s="21" t="str">
        <f>IF(B256="Totale",SUM($D$26:D255),IF(B256="","",IF(B256=$L$17,$G$17-(SUM($D$26:D255)),(($A$7*(1/((1+$L$19)^($L$17-B255))))))))</f>
        <v/>
      </c>
      <c r="E256" s="22"/>
      <c r="F256" s="22" t="e">
        <f t="shared" si="31"/>
        <v>#VALUE!</v>
      </c>
      <c r="G256" s="22"/>
      <c r="H256" s="22"/>
      <c r="I256" s="22" t="str">
        <f>IF(B256="Totale",SUM($I$26:I255),IF(B256="","",(($L$18-D256))))</f>
        <v/>
      </c>
      <c r="J256" s="22"/>
      <c r="K256" s="23" t="str">
        <f t="shared" si="32"/>
        <v/>
      </c>
      <c r="L256" s="23" t="str">
        <f t="shared" si="33"/>
        <v/>
      </c>
      <c r="M256" s="53" t="e">
        <f>IF(B256="totale",SUM(M255:M256),1/$G$18*FISSO!$D$18*#REF!)</f>
        <v>#REF!</v>
      </c>
      <c r="N256" s="53" t="str">
        <f>IF(B256="totale",SUM($N$26:N255),IF($B256="","",((1/$G$18*FISSO!$E$18*#REF!))))</f>
        <v/>
      </c>
      <c r="P256" s="56" t="e">
        <f>IF(B256="totale",SUM(P$26:P255),ROUND(M256,2))</f>
        <v>#REF!</v>
      </c>
      <c r="Q256" s="45"/>
    </row>
    <row r="257" spans="2:17" ht="14.25" customHeight="1" x14ac:dyDescent="0.3">
      <c r="B257" s="24" t="str">
        <f t="shared" si="30"/>
        <v/>
      </c>
      <c r="C257" s="25" t="str">
        <f t="shared" si="34"/>
        <v/>
      </c>
      <c r="D257" s="21" t="str">
        <f>IF(B257="Totale",SUM($D$26:D256),IF(B257="","",IF(B257=$L$17,$G$17-(SUM($D$26:D256)),(($A$7*(1/((1+$L$19)^($L$17-B256))))))))</f>
        <v/>
      </c>
      <c r="E257" s="22"/>
      <c r="F257" s="22" t="e">
        <f t="shared" si="31"/>
        <v>#VALUE!</v>
      </c>
      <c r="G257" s="22"/>
      <c r="H257" s="22"/>
      <c r="I257" s="22" t="str">
        <f>IF(B257="Totale",SUM($I$26:I256),IF(B257="","",(($L$18-D257))))</f>
        <v/>
      </c>
      <c r="J257" s="22"/>
      <c r="K257" s="23" t="str">
        <f t="shared" si="32"/>
        <v/>
      </c>
      <c r="L257" s="23" t="str">
        <f t="shared" si="33"/>
        <v/>
      </c>
      <c r="M257" s="53" t="e">
        <f>IF(B257="totale",SUM(M256:M257),1/$G$18*FISSO!$D$18*#REF!)</f>
        <v>#REF!</v>
      </c>
      <c r="N257" s="53" t="str">
        <f>IF(B257="totale",SUM($N$26:N256),IF($B257="","",((1/$G$18*FISSO!$E$18*#REF!))))</f>
        <v/>
      </c>
      <c r="P257" s="56" t="e">
        <f>IF(B257="totale",SUM(P$26:P256),ROUND(M257,2))</f>
        <v>#REF!</v>
      </c>
      <c r="Q257" s="45"/>
    </row>
    <row r="258" spans="2:17" ht="14.25" customHeight="1" x14ac:dyDescent="0.3">
      <c r="B258" s="24" t="str">
        <f t="shared" si="30"/>
        <v/>
      </c>
      <c r="C258" s="25" t="str">
        <f t="shared" si="34"/>
        <v/>
      </c>
      <c r="D258" s="21" t="str">
        <f>IF(B258="Totale",SUM($D$26:D257),IF(B258="","",IF(B258=$L$17,$G$17-(SUM($D$26:D257)),(($A$7*(1/((1+$L$19)^($L$17-B257))))))))</f>
        <v/>
      </c>
      <c r="E258" s="22"/>
      <c r="F258" s="22" t="e">
        <f t="shared" si="31"/>
        <v>#VALUE!</v>
      </c>
      <c r="G258" s="22"/>
      <c r="H258" s="22"/>
      <c r="I258" s="22" t="str">
        <f>IF(B258="Totale",SUM($I$26:I257),IF(B258="","",(($L$18-D258))))</f>
        <v/>
      </c>
      <c r="J258" s="22"/>
      <c r="K258" s="23" t="str">
        <f t="shared" si="32"/>
        <v/>
      </c>
      <c r="L258" s="23" t="str">
        <f t="shared" si="33"/>
        <v/>
      </c>
      <c r="M258" s="53" t="e">
        <f>IF(B258="totale",SUM(M257:M258),1/$G$18*FISSO!$D$18*#REF!)</f>
        <v>#REF!</v>
      </c>
      <c r="N258" s="53" t="str">
        <f>IF(B258="totale",SUM($N$26:N257),IF($B258="","",((1/$G$18*FISSO!$E$18*#REF!))))</f>
        <v/>
      </c>
      <c r="P258" s="56" t="e">
        <f>IF(B258="totale",SUM(P$26:P257),ROUND(M258,2))</f>
        <v>#REF!</v>
      </c>
      <c r="Q258" s="45"/>
    </row>
    <row r="259" spans="2:17" ht="14.25" customHeight="1" x14ac:dyDescent="0.3">
      <c r="B259" s="24" t="str">
        <f t="shared" si="30"/>
        <v/>
      </c>
      <c r="C259" s="25" t="str">
        <f t="shared" si="34"/>
        <v/>
      </c>
      <c r="D259" s="21" t="str">
        <f>IF(B259="Totale",SUM($D$26:D258),IF(B259="","",IF(B259=$L$17,$G$17-(SUM($D$26:D258)),(($A$7*(1/((1+$L$19)^($L$17-B258))))))))</f>
        <v/>
      </c>
      <c r="E259" s="22"/>
      <c r="F259" s="22" t="e">
        <f t="shared" si="31"/>
        <v>#VALUE!</v>
      </c>
      <c r="G259" s="22"/>
      <c r="H259" s="22"/>
      <c r="I259" s="22" t="str">
        <f>IF(B259="Totale",SUM($I$26:I258),IF(B259="","",(($L$18-D259))))</f>
        <v/>
      </c>
      <c r="J259" s="22"/>
      <c r="K259" s="23" t="str">
        <f t="shared" si="32"/>
        <v/>
      </c>
      <c r="L259" s="23" t="str">
        <f t="shared" si="33"/>
        <v/>
      </c>
      <c r="M259" s="53" t="e">
        <f>IF(B259="totale",SUM(M258:M259),1/$G$18*FISSO!$D$18*#REF!)</f>
        <v>#REF!</v>
      </c>
      <c r="N259" s="53" t="str">
        <f>IF(B259="totale",SUM($N$26:N258),IF($B259="","",((1/$G$18*FISSO!$E$18*#REF!))))</f>
        <v/>
      </c>
      <c r="P259" s="56" t="e">
        <f>IF(B259="totale",SUM(P$26:P258),ROUND(M259,2))</f>
        <v>#REF!</v>
      </c>
      <c r="Q259" s="45"/>
    </row>
    <row r="260" spans="2:17" ht="14.25" customHeight="1" x14ac:dyDescent="0.3">
      <c r="B260" s="24" t="str">
        <f t="shared" si="30"/>
        <v/>
      </c>
      <c r="C260" s="25" t="str">
        <f t="shared" si="34"/>
        <v/>
      </c>
      <c r="D260" s="21" t="str">
        <f>IF(B260="Totale",SUM($D$26:D259),IF(B260="","",IF(B260=$L$17,$G$17-(SUM($D$26:D259)),(($A$7*(1/((1+$L$19)^($L$17-B259))))))))</f>
        <v/>
      </c>
      <c r="E260" s="22"/>
      <c r="F260" s="22" t="e">
        <f t="shared" si="31"/>
        <v>#VALUE!</v>
      </c>
      <c r="G260" s="22"/>
      <c r="H260" s="22"/>
      <c r="I260" s="22" t="str">
        <f>IF(B260="Totale",SUM($I$26:I259),IF(B260="","",(($L$18-D260))))</f>
        <v/>
      </c>
      <c r="J260" s="22"/>
      <c r="K260" s="23" t="str">
        <f t="shared" si="32"/>
        <v/>
      </c>
      <c r="L260" s="23" t="str">
        <f t="shared" si="33"/>
        <v/>
      </c>
      <c r="M260" s="53" t="e">
        <f>IF(B260="totale",SUM(M259:M260),1/$G$18*FISSO!$D$18*#REF!)</f>
        <v>#REF!</v>
      </c>
      <c r="N260" s="53" t="str">
        <f>IF(B260="totale",SUM($N$26:N259),IF($B260="","",((1/$G$18*FISSO!$E$18*#REF!))))</f>
        <v/>
      </c>
      <c r="P260" s="56" t="e">
        <f>IF(B260="totale",SUM(P$26:P259),ROUND(M260,2))</f>
        <v>#REF!</v>
      </c>
      <c r="Q260" s="45"/>
    </row>
    <row r="261" spans="2:17" ht="14.25" customHeight="1" x14ac:dyDescent="0.3">
      <c r="B261" s="24" t="str">
        <f t="shared" si="30"/>
        <v/>
      </c>
      <c r="C261" s="25" t="str">
        <f t="shared" si="34"/>
        <v/>
      </c>
      <c r="D261" s="21" t="str">
        <f>IF(B261="Totale",SUM($D$26:D260),IF(B261="","",IF(B261=$L$17,$G$17-(SUM($D$26:D260)),(($A$7*(1/((1+$L$19)^($L$17-B260))))))))</f>
        <v/>
      </c>
      <c r="E261" s="22"/>
      <c r="F261" s="22" t="e">
        <f t="shared" si="31"/>
        <v>#VALUE!</v>
      </c>
      <c r="G261" s="22"/>
      <c r="H261" s="22"/>
      <c r="I261" s="22" t="str">
        <f>IF(B261="Totale",SUM($I$26:I260),IF(B261="","",(($L$18-D261))))</f>
        <v/>
      </c>
      <c r="J261" s="22"/>
      <c r="K261" s="23" t="str">
        <f t="shared" si="32"/>
        <v/>
      </c>
      <c r="L261" s="23" t="str">
        <f t="shared" si="33"/>
        <v/>
      </c>
      <c r="M261" s="53" t="e">
        <f>IF(B261="totale",SUM(M260:M261),1/$G$18*FISSO!$D$18*#REF!)</f>
        <v>#REF!</v>
      </c>
      <c r="N261" s="53" t="str">
        <f>IF(B261="totale",SUM($N$26:N260),IF($B261="","",((1/$G$18*FISSO!$E$18*#REF!))))</f>
        <v/>
      </c>
      <c r="P261" s="56" t="e">
        <f>IF(B261="totale",SUM(P$26:P260),ROUND(M261,2))</f>
        <v>#REF!</v>
      </c>
      <c r="Q261" s="45"/>
    </row>
    <row r="262" spans="2:17" ht="14.25" customHeight="1" x14ac:dyDescent="0.3">
      <c r="B262" s="24" t="str">
        <f t="shared" si="30"/>
        <v/>
      </c>
      <c r="C262" s="25" t="str">
        <f t="shared" si="34"/>
        <v/>
      </c>
      <c r="D262" s="21" t="str">
        <f>IF(B262="Totale",SUM($D$26:D261),IF(B262="","",IF(B262=$L$17,$G$17-(SUM($D$26:D261)),(($A$7*(1/((1+$L$19)^($L$17-B261))))))))</f>
        <v/>
      </c>
      <c r="E262" s="22"/>
      <c r="F262" s="22" t="e">
        <f t="shared" si="31"/>
        <v>#VALUE!</v>
      </c>
      <c r="G262" s="22"/>
      <c r="H262" s="22"/>
      <c r="I262" s="22" t="str">
        <f>IF(B262="Totale",SUM($I$26:I261),IF(B262="","",(($L$18-D262))))</f>
        <v/>
      </c>
      <c r="J262" s="22"/>
      <c r="K262" s="23" t="str">
        <f t="shared" si="32"/>
        <v/>
      </c>
      <c r="L262" s="23" t="str">
        <f t="shared" si="33"/>
        <v/>
      </c>
      <c r="M262" s="53" t="e">
        <f>IF(B262="totale",SUM(M261:M262),1/$G$18*FISSO!$D$18*#REF!)</f>
        <v>#REF!</v>
      </c>
      <c r="N262" s="53" t="str">
        <f>IF(B262="totale",SUM($N$26:N261),IF($B262="","",((1/$G$18*FISSO!$E$18*#REF!))))</f>
        <v/>
      </c>
      <c r="P262" s="56" t="e">
        <f>IF(B262="totale",SUM(P$26:P261),ROUND(M262,2))</f>
        <v>#REF!</v>
      </c>
      <c r="Q262" s="45"/>
    </row>
    <row r="263" spans="2:17" ht="14.25" customHeight="1" x14ac:dyDescent="0.3">
      <c r="B263" s="24" t="str">
        <f t="shared" si="30"/>
        <v/>
      </c>
      <c r="C263" s="25" t="str">
        <f t="shared" si="34"/>
        <v/>
      </c>
      <c r="D263" s="21" t="str">
        <f>IF(B263="Totale",SUM($D$26:D262),IF(B263="","",IF(B263=$L$17,$G$17-(SUM($D$26:D262)),(($A$7*(1/((1+$L$19)^($L$17-B262))))))))</f>
        <v/>
      </c>
      <c r="E263" s="22"/>
      <c r="F263" s="22" t="e">
        <f t="shared" si="31"/>
        <v>#VALUE!</v>
      </c>
      <c r="G263" s="22"/>
      <c r="H263" s="22"/>
      <c r="I263" s="22" t="str">
        <f>IF(B263="Totale",SUM($I$26:I262),IF(B263="","",(($L$18-D263))))</f>
        <v/>
      </c>
      <c r="J263" s="22"/>
      <c r="K263" s="23" t="str">
        <f t="shared" si="32"/>
        <v/>
      </c>
      <c r="L263" s="23" t="str">
        <f t="shared" si="33"/>
        <v/>
      </c>
      <c r="M263" s="53" t="e">
        <f>IF(B263="totale",SUM(M262:M263),1/$G$18*FISSO!$D$18*#REF!)</f>
        <v>#REF!</v>
      </c>
      <c r="N263" s="53" t="str">
        <f>IF(B263="totale",SUM($N$26:N262),IF($B263="","",((1/$G$18*FISSO!$E$18*#REF!))))</f>
        <v/>
      </c>
      <c r="P263" s="56" t="e">
        <f>IF(B263="totale",SUM(P$26:P262),ROUND(M263,2))</f>
        <v>#REF!</v>
      </c>
      <c r="Q263" s="45"/>
    </row>
    <row r="264" spans="2:17" ht="14.25" customHeight="1" x14ac:dyDescent="0.3">
      <c r="B264" s="24" t="str">
        <f t="shared" si="30"/>
        <v/>
      </c>
      <c r="C264" s="25" t="str">
        <f t="shared" si="34"/>
        <v/>
      </c>
      <c r="D264" s="21" t="str">
        <f>IF(B264="Totale",SUM($D$26:D263),IF(B264="","",IF(B264=$L$17,$G$17-(SUM($D$26:D263)),(($A$7*(1/((1+$L$19)^($L$17-B263))))))))</f>
        <v/>
      </c>
      <c r="E264" s="22"/>
      <c r="F264" s="22" t="e">
        <f t="shared" si="31"/>
        <v>#VALUE!</v>
      </c>
      <c r="G264" s="22"/>
      <c r="H264" s="22"/>
      <c r="I264" s="22" t="str">
        <f>IF(B264="Totale",SUM($I$26:I263),IF(B264="","",(($L$18-D264))))</f>
        <v/>
      </c>
      <c r="J264" s="22"/>
      <c r="K264" s="23" t="str">
        <f t="shared" si="32"/>
        <v/>
      </c>
      <c r="L264" s="23" t="str">
        <f t="shared" si="33"/>
        <v/>
      </c>
      <c r="M264" s="53" t="e">
        <f>IF(B264="totale",SUM(M263:M264),1/$G$18*FISSO!$D$18*#REF!)</f>
        <v>#REF!</v>
      </c>
      <c r="N264" s="53" t="str">
        <f>IF(B264="totale",SUM($N$26:N263),IF($B264="","",((1/$G$18*FISSO!$E$18*#REF!))))</f>
        <v/>
      </c>
      <c r="P264" s="56" t="e">
        <f>IF(B264="totale",SUM(P$26:P263),ROUND(M264,2))</f>
        <v>#REF!</v>
      </c>
      <c r="Q264" s="45"/>
    </row>
    <row r="265" spans="2:17" ht="14.25" customHeight="1" x14ac:dyDescent="0.3">
      <c r="B265" s="24" t="str">
        <f t="shared" si="30"/>
        <v/>
      </c>
      <c r="C265" s="25" t="str">
        <f t="shared" si="34"/>
        <v/>
      </c>
      <c r="D265" s="21" t="str">
        <f>IF(B265="Totale",SUM($D$26:D264),IF(B265="","",IF(B265=$L$17,$G$17-(SUM($D$26:D264)),(($A$7*(1/((1+$L$19)^($L$17-B264))))))))</f>
        <v/>
      </c>
      <c r="E265" s="22"/>
      <c r="F265" s="22" t="e">
        <f t="shared" si="31"/>
        <v>#VALUE!</v>
      </c>
      <c r="G265" s="22"/>
      <c r="H265" s="22"/>
      <c r="I265" s="22" t="str">
        <f>IF(B265="Totale",SUM($I$26:I264),IF(B265="","",(($L$18-D265))))</f>
        <v/>
      </c>
      <c r="J265" s="22"/>
      <c r="K265" s="23" t="str">
        <f t="shared" si="32"/>
        <v/>
      </c>
      <c r="L265" s="23" t="str">
        <f t="shared" si="33"/>
        <v/>
      </c>
      <c r="M265" s="53" t="e">
        <f>IF(B265="totale",SUM(M264:M265),1/$G$18*FISSO!$D$18*#REF!)</f>
        <v>#REF!</v>
      </c>
      <c r="N265" s="53" t="str">
        <f>IF(B265="totale",SUM($N$26:N264),IF($B265="","",((1/$G$18*FISSO!$E$18*#REF!))))</f>
        <v/>
      </c>
      <c r="P265" s="56" t="e">
        <f>IF(B265="totale",SUM(P$26:P264),ROUND(M265,2))</f>
        <v>#REF!</v>
      </c>
      <c r="Q265" s="45"/>
    </row>
    <row r="266" spans="2:17" ht="14.25" customHeight="1" x14ac:dyDescent="0.3">
      <c r="B266" s="24" t="str">
        <f t="shared" si="30"/>
        <v/>
      </c>
      <c r="C266" s="25" t="str">
        <f t="shared" si="34"/>
        <v/>
      </c>
      <c r="D266" s="21" t="str">
        <f>IF(B266="Totale",SUM($D$26:D265),IF(B266="","",IF(B266=$L$17,$G$17-(SUM($D$26:D265)),(($A$7*(1/((1+$L$19)^($L$17-B265))))))))</f>
        <v/>
      </c>
      <c r="E266" s="22"/>
      <c r="F266" s="22" t="e">
        <f t="shared" si="31"/>
        <v>#VALUE!</v>
      </c>
      <c r="G266" s="22"/>
      <c r="H266" s="22"/>
      <c r="I266" s="22" t="str">
        <f>IF(B266="Totale",SUM($I$26:I265),IF(B266="","",(($L$18-D266))))</f>
        <v/>
      </c>
      <c r="J266" s="22"/>
      <c r="K266" s="23" t="str">
        <f t="shared" si="32"/>
        <v/>
      </c>
      <c r="L266" s="23" t="str">
        <f t="shared" si="33"/>
        <v/>
      </c>
      <c r="M266" s="53" t="e">
        <f>IF(B266="totale",SUM(M265:M266),1/$G$18*FISSO!$D$18*#REF!)</f>
        <v>#REF!</v>
      </c>
      <c r="N266" s="53" t="str">
        <f>IF(B266="totale",SUM($N$26:N265),IF($B266="","",((1/$G$18*FISSO!$E$18*#REF!))))</f>
        <v/>
      </c>
      <c r="P266" s="56" t="e">
        <f>IF(B266="totale",SUM(P$26:P265),ROUND(M266,2))</f>
        <v>#REF!</v>
      </c>
      <c r="Q266" s="45"/>
    </row>
    <row r="267" spans="2:17" ht="14.25" customHeight="1" x14ac:dyDescent="0.3">
      <c r="B267" s="24" t="str">
        <f t="shared" si="30"/>
        <v/>
      </c>
      <c r="C267" s="25" t="str">
        <f t="shared" si="34"/>
        <v/>
      </c>
      <c r="D267" s="21" t="str">
        <f>IF(B267="Totale",SUM($D$26:D266),IF(B267="","",IF(B267=$L$17,$G$17-(SUM($D$26:D266)),(($A$7*(1/((1+$L$19)^($L$17-B266))))))))</f>
        <v/>
      </c>
      <c r="E267" s="22"/>
      <c r="F267" s="22" t="e">
        <f t="shared" si="31"/>
        <v>#VALUE!</v>
      </c>
      <c r="G267" s="22"/>
      <c r="H267" s="22"/>
      <c r="I267" s="22" t="str">
        <f>IF(B267="Totale",SUM($I$26:I266),IF(B267="","",(($L$18-D267))))</f>
        <v/>
      </c>
      <c r="J267" s="22"/>
      <c r="K267" s="23" t="str">
        <f t="shared" si="32"/>
        <v/>
      </c>
      <c r="L267" s="23" t="str">
        <f t="shared" si="33"/>
        <v/>
      </c>
      <c r="M267" s="53" t="e">
        <f>IF(B267="totale",SUM(M266:M267),1/$G$18*FISSO!$D$18*#REF!)</f>
        <v>#REF!</v>
      </c>
      <c r="N267" s="53" t="str">
        <f>IF(B267="totale",SUM($N$26:N266),IF($B267="","",((1/$G$18*FISSO!$E$18*#REF!))))</f>
        <v/>
      </c>
      <c r="P267" s="56" t="e">
        <f>IF(B267="totale",SUM(P$26:P266),ROUND(M267,2))</f>
        <v>#REF!</v>
      </c>
      <c r="Q267" s="45"/>
    </row>
    <row r="268" spans="2:17" ht="14.25" customHeight="1" x14ac:dyDescent="0.3">
      <c r="B268" s="24" t="str">
        <f t="shared" si="30"/>
        <v/>
      </c>
      <c r="C268" s="25" t="str">
        <f t="shared" si="34"/>
        <v/>
      </c>
      <c r="D268" s="21" t="str">
        <f>IF(B268="Totale",SUM($D$26:D267),IF(B268="","",IF(B268=$L$17,$G$17-(SUM($D$26:D267)),(($A$7*(1/((1+$L$19)^($L$17-B267))))))))</f>
        <v/>
      </c>
      <c r="E268" s="22"/>
      <c r="F268" s="22" t="e">
        <f t="shared" si="31"/>
        <v>#VALUE!</v>
      </c>
      <c r="G268" s="22"/>
      <c r="H268" s="22"/>
      <c r="I268" s="22" t="str">
        <f>IF(B268="Totale",SUM($I$26:I267),IF(B268="","",(($L$18-D268))))</f>
        <v/>
      </c>
      <c r="J268" s="22"/>
      <c r="K268" s="23" t="str">
        <f t="shared" si="32"/>
        <v/>
      </c>
      <c r="L268" s="23" t="str">
        <f t="shared" si="33"/>
        <v/>
      </c>
      <c r="M268" s="53" t="e">
        <f>IF(B268="totale",SUM(M267:M268),1/$G$18*FISSO!$D$18*#REF!)</f>
        <v>#REF!</v>
      </c>
      <c r="N268" s="53" t="str">
        <f>IF(B268="totale",SUM($N$26:N267),IF($B268="","",((1/$G$18*FISSO!$E$18*#REF!))))</f>
        <v/>
      </c>
      <c r="P268" s="56" t="e">
        <f>IF(B268="totale",SUM(P$26:P267),ROUND(M268,2))</f>
        <v>#REF!</v>
      </c>
      <c r="Q268" s="45"/>
    </row>
    <row r="269" spans="2:17" ht="14.25" customHeight="1" x14ac:dyDescent="0.3">
      <c r="B269" s="24" t="str">
        <f t="shared" si="30"/>
        <v/>
      </c>
      <c r="C269" s="25" t="str">
        <f t="shared" si="34"/>
        <v/>
      </c>
      <c r="D269" s="21" t="str">
        <f>IF(B269="Totale",SUM($D$26:D268),IF(B269="","",IF(B269=$L$17,$G$17-(SUM($D$26:D268)),(($A$7*(1/((1+$L$19)^($L$17-B268))))))))</f>
        <v/>
      </c>
      <c r="E269" s="22"/>
      <c r="F269" s="22" t="e">
        <f t="shared" si="31"/>
        <v>#VALUE!</v>
      </c>
      <c r="G269" s="22"/>
      <c r="H269" s="22"/>
      <c r="I269" s="22" t="str">
        <f>IF(B269="Totale",SUM($I$26:I268),IF(B269="","",(($L$18-D269))))</f>
        <v/>
      </c>
      <c r="J269" s="22"/>
      <c r="K269" s="23" t="str">
        <f t="shared" si="32"/>
        <v/>
      </c>
      <c r="L269" s="23" t="str">
        <f t="shared" si="33"/>
        <v/>
      </c>
      <c r="M269" s="53" t="e">
        <f>IF(B269="totale",SUM(M268:M269),1/$G$18*FISSO!$D$18*#REF!)</f>
        <v>#REF!</v>
      </c>
      <c r="N269" s="53" t="str">
        <f>IF(B269="totale",SUM($N$26:N268),IF($B269="","",((1/$G$18*FISSO!$E$18*#REF!))))</f>
        <v/>
      </c>
      <c r="P269" s="56" t="e">
        <f>IF(B269="totale",SUM(P$26:P268),ROUND(M269,2))</f>
        <v>#REF!</v>
      </c>
      <c r="Q269" s="45"/>
    </row>
    <row r="270" spans="2:17" ht="14.25" customHeight="1" x14ac:dyDescent="0.3">
      <c r="B270" s="24" t="str">
        <f t="shared" si="30"/>
        <v/>
      </c>
      <c r="C270" s="25" t="str">
        <f t="shared" si="34"/>
        <v/>
      </c>
      <c r="D270" s="21" t="str">
        <f>IF(B270="Totale",SUM($D$26:D269),IF(B270="","",IF(B270=$L$17,$G$17-(SUM($D$26:D269)),(($A$7*(1/((1+$L$19)^($L$17-B269))))))))</f>
        <v/>
      </c>
      <c r="E270" s="22"/>
      <c r="F270" s="22" t="e">
        <f t="shared" si="31"/>
        <v>#VALUE!</v>
      </c>
      <c r="G270" s="22"/>
      <c r="H270" s="22"/>
      <c r="I270" s="22" t="str">
        <f>IF(B270="Totale",SUM($I$26:I269),IF(B270="","",(($L$18-D270))))</f>
        <v/>
      </c>
      <c r="J270" s="22"/>
      <c r="K270" s="23" t="str">
        <f t="shared" si="32"/>
        <v/>
      </c>
      <c r="L270" s="23" t="str">
        <f t="shared" si="33"/>
        <v/>
      </c>
      <c r="M270" s="53" t="e">
        <f>IF(B270="totale",SUM(M269:M270),1/$G$18*FISSO!$D$18*#REF!)</f>
        <v>#REF!</v>
      </c>
      <c r="N270" s="53" t="str">
        <f>IF(B270="totale",SUM($N$26:N269),IF($B270="","",((1/$G$18*FISSO!$E$18*#REF!))))</f>
        <v/>
      </c>
      <c r="P270" s="56" t="e">
        <f>IF(B270="totale",SUM(P$26:P269),ROUND(M270,2))</f>
        <v>#REF!</v>
      </c>
      <c r="Q270" s="45"/>
    </row>
    <row r="271" spans="2:17" ht="14.25" customHeight="1" x14ac:dyDescent="0.3">
      <c r="B271" s="24" t="str">
        <f t="shared" si="30"/>
        <v/>
      </c>
      <c r="C271" s="25" t="str">
        <f t="shared" si="34"/>
        <v/>
      </c>
      <c r="D271" s="21" t="str">
        <f>IF(B271="Totale",SUM($D$26:D270),IF(B271="","",IF(B271=$L$17,$G$17-(SUM($D$26:D270)),(($A$7*(1/((1+$L$19)^($L$17-B270))))))))</f>
        <v/>
      </c>
      <c r="E271" s="22"/>
      <c r="F271" s="22" t="e">
        <f t="shared" si="31"/>
        <v>#VALUE!</v>
      </c>
      <c r="G271" s="22"/>
      <c r="H271" s="22"/>
      <c r="I271" s="22" t="str">
        <f>IF(B271="Totale",SUM($I$26:I270),IF(B271="","",(($L$18-D271))))</f>
        <v/>
      </c>
      <c r="J271" s="22"/>
      <c r="K271" s="23" t="str">
        <f t="shared" si="32"/>
        <v/>
      </c>
      <c r="L271" s="23" t="str">
        <f t="shared" si="33"/>
        <v/>
      </c>
      <c r="M271" s="53" t="e">
        <f>IF(B271="totale",SUM(M270:M271),1/$G$18*FISSO!$D$18*#REF!)</f>
        <v>#REF!</v>
      </c>
      <c r="N271" s="53" t="str">
        <f>IF(B271="totale",SUM($N$26:N270),IF($B271="","",((1/$G$18*FISSO!$E$18*#REF!))))</f>
        <v/>
      </c>
      <c r="P271" s="56" t="e">
        <f>IF(B271="totale",SUM(P$26:P270),ROUND(M271,2))</f>
        <v>#REF!</v>
      </c>
      <c r="Q271" s="45"/>
    </row>
    <row r="272" spans="2:17" ht="14.25" customHeight="1" x14ac:dyDescent="0.3">
      <c r="B272" s="24" t="str">
        <f t="shared" si="30"/>
        <v/>
      </c>
      <c r="C272" s="25" t="str">
        <f t="shared" si="34"/>
        <v/>
      </c>
      <c r="D272" s="21" t="str">
        <f>IF(B272="Totale",SUM($D$26:D271),IF(B272="","",IF(B272=$L$17,$G$17-(SUM($D$26:D271)),(($A$7*(1/((1+$L$19)^($L$17-B271))))))))</f>
        <v/>
      </c>
      <c r="E272" s="22"/>
      <c r="F272" s="22" t="e">
        <f t="shared" si="31"/>
        <v>#VALUE!</v>
      </c>
      <c r="G272" s="22"/>
      <c r="H272" s="22"/>
      <c r="I272" s="22" t="str">
        <f>IF(B272="Totale",SUM($I$26:I271),IF(B272="","",(($L$18-D272))))</f>
        <v/>
      </c>
      <c r="J272" s="22"/>
      <c r="K272" s="23" t="str">
        <f t="shared" si="32"/>
        <v/>
      </c>
      <c r="L272" s="23" t="str">
        <f t="shared" si="33"/>
        <v/>
      </c>
      <c r="M272" s="53" t="e">
        <f>IF(B272="totale",SUM(M271:M272),1/$G$18*FISSO!$D$18*#REF!)</f>
        <v>#REF!</v>
      </c>
      <c r="N272" s="53" t="str">
        <f>IF(B272="totale",SUM($N$26:N271),IF($B272="","",((1/$G$18*FISSO!$E$18*#REF!))))</f>
        <v/>
      </c>
      <c r="P272" s="56" t="e">
        <f>IF(B272="totale",SUM(P$26:P271),ROUND(M272,2))</f>
        <v>#REF!</v>
      </c>
      <c r="Q272" s="45"/>
    </row>
    <row r="273" spans="2:17" ht="14.25" customHeight="1" x14ac:dyDescent="0.3">
      <c r="B273" s="24" t="str">
        <f t="shared" si="30"/>
        <v/>
      </c>
      <c r="C273" s="25" t="str">
        <f t="shared" si="34"/>
        <v/>
      </c>
      <c r="D273" s="21" t="str">
        <f>IF(B273="Totale",SUM($D$26:D272),IF(B273="","",IF(B273=$L$17,$G$17-(SUM($D$26:D272)),(($A$7*(1/((1+$L$19)^($L$17-B272))))))))</f>
        <v/>
      </c>
      <c r="E273" s="22"/>
      <c r="F273" s="22" t="e">
        <f t="shared" si="31"/>
        <v>#VALUE!</v>
      </c>
      <c r="G273" s="22"/>
      <c r="H273" s="22"/>
      <c r="I273" s="22" t="str">
        <f>IF(B273="Totale",SUM($I$26:I272),IF(B273="","",(($L$18-D273))))</f>
        <v/>
      </c>
      <c r="J273" s="22"/>
      <c r="K273" s="23" t="str">
        <f t="shared" si="32"/>
        <v/>
      </c>
      <c r="L273" s="23" t="str">
        <f t="shared" si="33"/>
        <v/>
      </c>
      <c r="M273" s="53" t="e">
        <f>IF(B273="totale",SUM(M272:M273),1/$G$18*FISSO!$D$18*#REF!)</f>
        <v>#REF!</v>
      </c>
      <c r="N273" s="53" t="str">
        <f>IF(B273="totale",SUM($N$26:N272),IF($B273="","",((1/$G$18*FISSO!$E$18*#REF!))))</f>
        <v/>
      </c>
      <c r="P273" s="56" t="e">
        <f>IF(B273="totale",SUM(P$26:P272),ROUND(M273,2))</f>
        <v>#REF!</v>
      </c>
      <c r="Q273" s="45"/>
    </row>
    <row r="274" spans="2:17" ht="14.25" customHeight="1" x14ac:dyDescent="0.3">
      <c r="B274" s="24" t="str">
        <f t="shared" si="30"/>
        <v/>
      </c>
      <c r="C274" s="25" t="str">
        <f t="shared" si="34"/>
        <v/>
      </c>
      <c r="D274" s="21" t="str">
        <f>IF(B274="Totale",SUM($D$26:D273),IF(B274="","",IF(B274=$L$17,$G$17-(SUM($D$26:D273)),(($A$7*(1/((1+$L$19)^($L$17-B273))))))))</f>
        <v/>
      </c>
      <c r="E274" s="22"/>
      <c r="F274" s="22" t="e">
        <f t="shared" si="31"/>
        <v>#VALUE!</v>
      </c>
      <c r="G274" s="22"/>
      <c r="H274" s="22"/>
      <c r="I274" s="22" t="str">
        <f>IF(B274="Totale",SUM($I$26:I273),IF(B274="","",(($L$18-D274))))</f>
        <v/>
      </c>
      <c r="J274" s="22"/>
      <c r="K274" s="23" t="str">
        <f t="shared" si="32"/>
        <v/>
      </c>
      <c r="L274" s="23" t="str">
        <f t="shared" si="33"/>
        <v/>
      </c>
      <c r="M274" s="53" t="e">
        <f>IF(B274="totale",SUM(M273:M274),1/$G$18*FISSO!$D$18*#REF!)</f>
        <v>#REF!</v>
      </c>
      <c r="N274" s="53" t="str">
        <f>IF(B274="totale",SUM($N$26:N273),IF($B274="","",((1/$G$18*FISSO!$E$18*#REF!))))</f>
        <v/>
      </c>
      <c r="P274" s="56" t="e">
        <f>IF(B274="totale",SUM(P$26:P273),ROUND(M274,2))</f>
        <v>#REF!</v>
      </c>
      <c r="Q274" s="45"/>
    </row>
    <row r="275" spans="2:17" ht="14.25" customHeight="1" x14ac:dyDescent="0.3">
      <c r="B275" s="24" t="str">
        <f t="shared" si="30"/>
        <v/>
      </c>
      <c r="C275" s="25" t="str">
        <f t="shared" si="34"/>
        <v/>
      </c>
      <c r="D275" s="21" t="str">
        <f>IF(B275="Totale",SUM($D$26:D274),IF(B275="","",IF(B275=$L$17,$G$17-(SUM($D$26:D274)),(($A$7*(1/((1+$L$19)^($L$17-B274))))))))</f>
        <v/>
      </c>
      <c r="E275" s="22"/>
      <c r="F275" s="22" t="e">
        <f t="shared" si="31"/>
        <v>#VALUE!</v>
      </c>
      <c r="G275" s="22"/>
      <c r="H275" s="22"/>
      <c r="I275" s="22" t="str">
        <f>IF(B275="Totale",SUM($I$26:I274),IF(B275="","",(($L$18-D275))))</f>
        <v/>
      </c>
      <c r="J275" s="22"/>
      <c r="K275" s="23" t="str">
        <f t="shared" si="32"/>
        <v/>
      </c>
      <c r="L275" s="23" t="str">
        <f t="shared" si="33"/>
        <v/>
      </c>
      <c r="M275" s="53" t="e">
        <f>IF(B275="totale",SUM(M274:M275),1/$G$18*FISSO!$D$18*#REF!)</f>
        <v>#REF!</v>
      </c>
      <c r="N275" s="53" t="str">
        <f>IF(B275="totale",SUM($N$26:N274),IF($B275="","",((1/$G$18*FISSO!$E$18*#REF!))))</f>
        <v/>
      </c>
      <c r="P275" s="56" t="e">
        <f>IF(B275="totale",SUM(P$26:P274),ROUND(M275,2))</f>
        <v>#REF!</v>
      </c>
      <c r="Q275" s="45"/>
    </row>
    <row r="276" spans="2:17" ht="14.25" customHeight="1" x14ac:dyDescent="0.3">
      <c r="B276" s="24" t="str">
        <f t="shared" si="30"/>
        <v/>
      </c>
      <c r="C276" s="25" t="str">
        <f t="shared" si="34"/>
        <v/>
      </c>
      <c r="D276" s="21" t="str">
        <f>IF(B276="Totale",SUM($D$26:D275),IF(B276="","",IF(B276=$L$17,$G$17-(SUM($D$26:D275)),(($A$7*(1/((1+$L$19)^($L$17-B275))))))))</f>
        <v/>
      </c>
      <c r="E276" s="22"/>
      <c r="F276" s="22" t="e">
        <f t="shared" si="31"/>
        <v>#VALUE!</v>
      </c>
      <c r="G276" s="22"/>
      <c r="H276" s="22"/>
      <c r="I276" s="22" t="str">
        <f>IF(B276="Totale",SUM($I$26:I275),IF(B276="","",(($L$18-D276))))</f>
        <v/>
      </c>
      <c r="J276" s="22"/>
      <c r="K276" s="23" t="str">
        <f t="shared" si="32"/>
        <v/>
      </c>
      <c r="L276" s="23" t="str">
        <f t="shared" si="33"/>
        <v/>
      </c>
      <c r="M276" s="53" t="e">
        <f>IF(B276="totale",SUM(M275:M276),1/$G$18*FISSO!$D$18*#REF!)</f>
        <v>#REF!</v>
      </c>
      <c r="N276" s="53" t="str">
        <f>IF(B276="totale",SUM($N$26:N275),IF($B276="","",((1/$G$18*FISSO!$E$18*#REF!))))</f>
        <v/>
      </c>
      <c r="P276" s="56" t="e">
        <f>IF(B276="totale",SUM(P$26:P275),ROUND(M276,2))</f>
        <v>#REF!</v>
      </c>
      <c r="Q276" s="45"/>
    </row>
    <row r="277" spans="2:17" ht="14.25" customHeight="1" x14ac:dyDescent="0.3">
      <c r="B277" s="24" t="str">
        <f t="shared" si="30"/>
        <v/>
      </c>
      <c r="C277" s="25" t="str">
        <f t="shared" si="34"/>
        <v/>
      </c>
      <c r="D277" s="21" t="str">
        <f>IF(B277="Totale",SUM($D$26:D276),IF(B277="","",IF(B277=$L$17,$G$17-(SUM($D$26:D276)),(($A$7*(1/((1+$L$19)^($L$17-B276))))))))</f>
        <v/>
      </c>
      <c r="E277" s="22"/>
      <c r="F277" s="22" t="e">
        <f t="shared" si="31"/>
        <v>#VALUE!</v>
      </c>
      <c r="G277" s="22"/>
      <c r="H277" s="22"/>
      <c r="I277" s="22" t="str">
        <f>IF(B277="Totale",SUM($I$26:I276),IF(B277="","",(($L$18-D277))))</f>
        <v/>
      </c>
      <c r="J277" s="22"/>
      <c r="K277" s="23" t="str">
        <f t="shared" si="32"/>
        <v/>
      </c>
      <c r="L277" s="23" t="str">
        <f t="shared" si="33"/>
        <v/>
      </c>
      <c r="M277" s="53" t="e">
        <f>IF(B277="totale",SUM(M276:M277),1/$G$18*FISSO!$D$18*#REF!)</f>
        <v>#REF!</v>
      </c>
      <c r="N277" s="53" t="str">
        <f>IF(B277="totale",SUM($N$26:N276),IF($B277="","",((1/$G$18*FISSO!$E$18*#REF!))))</f>
        <v/>
      </c>
      <c r="P277" s="56" t="e">
        <f>IF(B277="totale",SUM(P$26:P276),ROUND(M277,2))</f>
        <v>#REF!</v>
      </c>
      <c r="Q277" s="45"/>
    </row>
    <row r="278" spans="2:17" ht="14.25" customHeight="1" x14ac:dyDescent="0.3">
      <c r="B278" s="24" t="str">
        <f t="shared" si="30"/>
        <v/>
      </c>
      <c r="C278" s="25" t="str">
        <f t="shared" si="34"/>
        <v/>
      </c>
      <c r="D278" s="21" t="str">
        <f>IF(B278="Totale",SUM($D$26:D277),IF(B278="","",IF(B278=$L$17,$G$17-(SUM($D$26:D277)),(($A$7*(1/((1+$L$19)^($L$17-B277))))))))</f>
        <v/>
      </c>
      <c r="E278" s="22"/>
      <c r="F278" s="22" t="e">
        <f t="shared" si="31"/>
        <v>#VALUE!</v>
      </c>
      <c r="G278" s="22"/>
      <c r="H278" s="22"/>
      <c r="I278" s="22" t="str">
        <f>IF(B278="Totale",SUM($I$26:I277),IF(B278="","",(($L$18-D278))))</f>
        <v/>
      </c>
      <c r="J278" s="22"/>
      <c r="K278" s="23" t="str">
        <f t="shared" si="32"/>
        <v/>
      </c>
      <c r="L278" s="23" t="str">
        <f t="shared" si="33"/>
        <v/>
      </c>
      <c r="M278" s="53" t="e">
        <f>IF(B278="totale",SUM(M277:M278),1/$G$18*FISSO!$D$18*#REF!)</f>
        <v>#REF!</v>
      </c>
      <c r="N278" s="53" t="str">
        <f>IF(B278="totale",SUM($N$26:N277),IF($B278="","",((1/$G$18*FISSO!$E$18*#REF!))))</f>
        <v/>
      </c>
      <c r="P278" s="56" t="e">
        <f>IF(B278="totale",SUM(P$26:P277),ROUND(M278,2))</f>
        <v>#REF!</v>
      </c>
      <c r="Q278" s="45"/>
    </row>
    <row r="279" spans="2:17" ht="14.25" customHeight="1" x14ac:dyDescent="0.3">
      <c r="B279" s="24" t="str">
        <f t="shared" si="30"/>
        <v/>
      </c>
      <c r="C279" s="25" t="str">
        <f t="shared" si="34"/>
        <v/>
      </c>
      <c r="D279" s="21" t="str">
        <f>IF(B279="Totale",SUM($D$26:D278),IF(B279="","",IF(B279=$L$17,$G$17-(SUM($D$26:D278)),(($A$7*(1/((1+$L$19)^($L$17-B278))))))))</f>
        <v/>
      </c>
      <c r="E279" s="22"/>
      <c r="F279" s="22" t="e">
        <f t="shared" si="31"/>
        <v>#VALUE!</v>
      </c>
      <c r="G279" s="22"/>
      <c r="H279" s="22"/>
      <c r="I279" s="22" t="str">
        <f>IF(B279="Totale",SUM($I$26:I278),IF(B279="","",(($L$18-D279))))</f>
        <v/>
      </c>
      <c r="J279" s="22"/>
      <c r="K279" s="23" t="str">
        <f t="shared" si="32"/>
        <v/>
      </c>
      <c r="L279" s="23" t="str">
        <f t="shared" si="33"/>
        <v/>
      </c>
      <c r="M279" s="53" t="e">
        <f>IF(B279="totale",SUM(M278:M279),1/$G$18*FISSO!$D$18*#REF!)</f>
        <v>#REF!</v>
      </c>
      <c r="N279" s="53" t="str">
        <f>IF(B279="totale",SUM($N$26:N278),IF($B279="","",((1/$G$18*FISSO!$E$18*#REF!))))</f>
        <v/>
      </c>
      <c r="P279" s="56" t="e">
        <f>IF(B279="totale",SUM(P$26:P278),ROUND(M279,2))</f>
        <v>#REF!</v>
      </c>
      <c r="Q279" s="45"/>
    </row>
    <row r="280" spans="2:17" ht="14.25" customHeight="1" x14ac:dyDescent="0.3">
      <c r="B280" s="24" t="str">
        <f t="shared" si="30"/>
        <v/>
      </c>
      <c r="C280" s="25" t="str">
        <f t="shared" si="34"/>
        <v/>
      </c>
      <c r="D280" s="21" t="str">
        <f>IF(B280="Totale",SUM($D$26:D279),IF(B280="","",IF(B280=$L$17,$G$17-(SUM($D$26:D279)),(($A$7*(1/((1+$L$19)^($L$17-B279))))))))</f>
        <v/>
      </c>
      <c r="E280" s="22"/>
      <c r="F280" s="22" t="e">
        <f t="shared" si="31"/>
        <v>#VALUE!</v>
      </c>
      <c r="G280" s="22"/>
      <c r="H280" s="22"/>
      <c r="I280" s="22" t="str">
        <f>IF(B280="Totale",SUM($I$26:I279),IF(B280="","",(($L$18-D280))))</f>
        <v/>
      </c>
      <c r="J280" s="22"/>
      <c r="K280" s="23" t="str">
        <f t="shared" si="32"/>
        <v/>
      </c>
      <c r="L280" s="23" t="str">
        <f t="shared" si="33"/>
        <v/>
      </c>
      <c r="M280" s="53" t="e">
        <f>IF(B280="totale",SUM(M279:M280),1/$G$18*FISSO!$D$18*#REF!)</f>
        <v>#REF!</v>
      </c>
      <c r="N280" s="53" t="str">
        <f>IF(B280="totale",SUM($N$26:N279),IF($B280="","",((1/$G$18*FISSO!$E$18*#REF!))))</f>
        <v/>
      </c>
      <c r="P280" s="56" t="e">
        <f>IF(B280="totale",SUM(P$26:P279),ROUND(M280,2))</f>
        <v>#REF!</v>
      </c>
      <c r="Q280" s="45"/>
    </row>
    <row r="281" spans="2:17" ht="14.25" customHeight="1" x14ac:dyDescent="0.3">
      <c r="B281" s="24" t="str">
        <f t="shared" si="30"/>
        <v/>
      </c>
      <c r="C281" s="25" t="str">
        <f t="shared" si="34"/>
        <v/>
      </c>
      <c r="D281" s="21" t="str">
        <f>IF(B281="Totale",SUM($D$26:D280),IF(B281="","",IF(B281=$L$17,$G$17-(SUM($D$26:D280)),(($A$7*(1/((1+$L$19)^($L$17-B280))))))))</f>
        <v/>
      </c>
      <c r="E281" s="22"/>
      <c r="F281" s="22" t="e">
        <f t="shared" si="31"/>
        <v>#VALUE!</v>
      </c>
      <c r="G281" s="22"/>
      <c r="H281" s="22"/>
      <c r="I281" s="22" t="str">
        <f>IF(B281="Totale",SUM($I$26:I280),IF(B281="","",(($L$18-D281))))</f>
        <v/>
      </c>
      <c r="J281" s="22"/>
      <c r="K281" s="23" t="str">
        <f t="shared" si="32"/>
        <v/>
      </c>
      <c r="L281" s="23" t="str">
        <f t="shared" si="33"/>
        <v/>
      </c>
      <c r="M281" s="53" t="e">
        <f>IF(B281="totale",SUM(M280:M281),1/$G$18*FISSO!$D$18*#REF!)</f>
        <v>#REF!</v>
      </c>
      <c r="N281" s="53" t="str">
        <f>IF(B281="totale",SUM($N$26:N280),IF($B281="","",((1/$G$18*FISSO!$E$18*#REF!))))</f>
        <v/>
      </c>
      <c r="P281" s="56" t="e">
        <f>IF(B281="totale",SUM(P$26:P280),ROUND(M281,2))</f>
        <v>#REF!</v>
      </c>
      <c r="Q281" s="45"/>
    </row>
    <row r="282" spans="2:17" ht="14.25" customHeight="1" x14ac:dyDescent="0.3">
      <c r="B282" s="24" t="str">
        <f t="shared" si="30"/>
        <v/>
      </c>
      <c r="C282" s="25" t="str">
        <f t="shared" si="34"/>
        <v/>
      </c>
      <c r="D282" s="21" t="str">
        <f>IF(B282="Totale",SUM($D$26:D281),IF(B282="","",IF(B282=$L$17,$G$17-(SUM($D$26:D281)),(($A$7*(1/((1+$L$19)^($L$17-B281))))))))</f>
        <v/>
      </c>
      <c r="E282" s="22"/>
      <c r="F282" s="22" t="e">
        <f t="shared" si="31"/>
        <v>#VALUE!</v>
      </c>
      <c r="G282" s="22"/>
      <c r="H282" s="22"/>
      <c r="I282" s="22" t="str">
        <f>IF(B282="Totale",SUM($I$26:I281),IF(B282="","",(($L$18-D282))))</f>
        <v/>
      </c>
      <c r="J282" s="22"/>
      <c r="K282" s="23" t="str">
        <f t="shared" si="32"/>
        <v/>
      </c>
      <c r="L282" s="23" t="str">
        <f t="shared" si="33"/>
        <v/>
      </c>
      <c r="M282" s="53" t="e">
        <f>IF(B282="totale",SUM(M281:M282),1/$G$18*FISSO!$D$18*#REF!)</f>
        <v>#REF!</v>
      </c>
      <c r="N282" s="53" t="str">
        <f>IF(B282="totale",SUM($N$26:N281),IF($B282="","",((1/$G$18*FISSO!$E$18*#REF!))))</f>
        <v/>
      </c>
      <c r="P282" s="56" t="e">
        <f>IF(B282="totale",SUM(P$26:P281),ROUND(M282,2))</f>
        <v>#REF!</v>
      </c>
      <c r="Q282" s="45"/>
    </row>
    <row r="283" spans="2:17" ht="14.25" customHeight="1" x14ac:dyDescent="0.3">
      <c r="B283" s="24" t="str">
        <f t="shared" ref="B283:B326" si="35">IF($L$17=0,"",IF($L$17&lt;&gt;B282,IF(B282="Totale","",IF(B282="","",B282+1)),"Totale"))</f>
        <v/>
      </c>
      <c r="C283" s="25" t="str">
        <f t="shared" si="34"/>
        <v/>
      </c>
      <c r="D283" s="21" t="str">
        <f>IF(B283="Totale",SUM($D$26:D282),IF(B283="","",IF(B283=$L$17,$G$17-(SUM($D$26:D282)),(($A$7*(1/((1+$L$19)^($L$17-B282))))))))</f>
        <v/>
      </c>
      <c r="E283" s="22"/>
      <c r="F283" s="22" t="e">
        <f t="shared" ref="F283:F326" si="36">ROUND(D283,2)</f>
        <v>#VALUE!</v>
      </c>
      <c r="G283" s="22"/>
      <c r="H283" s="22"/>
      <c r="I283" s="22" t="str">
        <f>IF(B283="Totale",SUM($I$26:I282),IF(B283="","",(($L$18-D283))))</f>
        <v/>
      </c>
      <c r="J283" s="22"/>
      <c r="K283" s="23" t="str">
        <f t="shared" si="32"/>
        <v/>
      </c>
      <c r="L283" s="23" t="str">
        <f t="shared" si="33"/>
        <v/>
      </c>
      <c r="M283" s="53" t="e">
        <f>IF(B283="totale",SUM(M282:M283),1/$G$18*FISSO!$D$18*#REF!)</f>
        <v>#REF!</v>
      </c>
      <c r="N283" s="53" t="str">
        <f>IF(B283="totale",SUM($N$26:N282),IF($B283="","",((1/$G$18*FISSO!$E$18*#REF!))))</f>
        <v/>
      </c>
      <c r="P283" s="56" t="e">
        <f>IF(B283="totale",SUM(P$26:P282),ROUND(M283,2))</f>
        <v>#REF!</v>
      </c>
      <c r="Q283" s="45"/>
    </row>
    <row r="284" spans="2:17" ht="14.25" customHeight="1" x14ac:dyDescent="0.3">
      <c r="B284" s="24" t="str">
        <f t="shared" si="35"/>
        <v/>
      </c>
      <c r="C284" s="25" t="str">
        <f t="shared" si="34"/>
        <v/>
      </c>
      <c r="D284" s="21" t="str">
        <f>IF(B284="Totale",SUM($D$26:D283),IF(B284="","",IF(B284=$L$17,$G$17-(SUM($D$26:D283)),(($A$7*(1/((1+$L$19)^($L$17-B283))))))))</f>
        <v/>
      </c>
      <c r="E284" s="22"/>
      <c r="F284" s="22" t="e">
        <f t="shared" si="36"/>
        <v>#VALUE!</v>
      </c>
      <c r="G284" s="22"/>
      <c r="H284" s="22"/>
      <c r="I284" s="22" t="str">
        <f>IF(B284="Totale",SUM($I$26:I283),IF(B284="","",(($L$18-D284))))</f>
        <v/>
      </c>
      <c r="J284" s="22"/>
      <c r="K284" s="23" t="str">
        <f t="shared" si="32"/>
        <v/>
      </c>
      <c r="L284" s="23" t="str">
        <f t="shared" si="33"/>
        <v/>
      </c>
      <c r="M284" s="53" t="e">
        <f>IF(B284="totale",SUM(M283:M284),1/$G$18*FISSO!$D$18*#REF!)</f>
        <v>#REF!</v>
      </c>
      <c r="N284" s="53" t="str">
        <f>IF(B284="totale",SUM($N$26:N283),IF($B284="","",((1/$G$18*FISSO!$E$18*#REF!))))</f>
        <v/>
      </c>
      <c r="P284" s="56" t="e">
        <f>IF(B284="totale",SUM(P$26:P283),ROUND(M284,2))</f>
        <v>#REF!</v>
      </c>
      <c r="Q284" s="45"/>
    </row>
    <row r="285" spans="2:17" ht="14.25" customHeight="1" x14ac:dyDescent="0.3">
      <c r="B285" s="24" t="str">
        <f t="shared" si="35"/>
        <v/>
      </c>
      <c r="C285" s="25" t="str">
        <f t="shared" si="34"/>
        <v/>
      </c>
      <c r="D285" s="21" t="str">
        <f>IF(B285="Totale",SUM($D$26:D284),IF(B285="","",IF(B285=$L$17,$G$17-(SUM($D$26:D284)),(($A$7*(1/((1+$L$19)^($L$17-B284))))))))</f>
        <v/>
      </c>
      <c r="E285" s="22"/>
      <c r="F285" s="22" t="e">
        <f t="shared" si="36"/>
        <v>#VALUE!</v>
      </c>
      <c r="G285" s="22"/>
      <c r="H285" s="22"/>
      <c r="I285" s="22" t="str">
        <f>IF(B285="Totale",SUM($I$26:I284),IF(B285="","",(($L$18-D285))))</f>
        <v/>
      </c>
      <c r="J285" s="22"/>
      <c r="K285" s="23" t="str">
        <f t="shared" si="32"/>
        <v/>
      </c>
      <c r="L285" s="23" t="str">
        <f t="shared" si="33"/>
        <v/>
      </c>
      <c r="N285" s="53" t="str">
        <f>IF(B285="totale",SUM($N$26:N284),IF($B285="","",((1/$G$18*FISSO!$E$18*#REF!))))</f>
        <v/>
      </c>
      <c r="P285" s="56">
        <f>IF(B285="totale",SUM(P$26:P284),ROUND(M285,2))</f>
        <v>0</v>
      </c>
      <c r="Q285" s="45"/>
    </row>
    <row r="286" spans="2:17" ht="14.25" customHeight="1" x14ac:dyDescent="0.3">
      <c r="B286" s="24" t="str">
        <f t="shared" si="35"/>
        <v/>
      </c>
      <c r="C286" s="25" t="str">
        <f t="shared" si="34"/>
        <v/>
      </c>
      <c r="D286" s="21" t="str">
        <f>IF(B286="Totale",SUM($D$26:D285),IF(B286="","",IF(B286=$L$17,$G$17-(SUM($D$26:D285)),(($A$7*(1/((1+$L$19)^($L$17-B285))))))))</f>
        <v/>
      </c>
      <c r="E286" s="22"/>
      <c r="F286" s="22" t="e">
        <f t="shared" si="36"/>
        <v>#VALUE!</v>
      </c>
      <c r="G286" s="22"/>
      <c r="H286" s="22"/>
      <c r="I286" s="22" t="str">
        <f>IF(B286="Totale",SUM($I$26:I285),IF(B286="","",(($L$18-D286))))</f>
        <v/>
      </c>
      <c r="J286" s="22"/>
      <c r="K286" s="23" t="str">
        <f t="shared" si="32"/>
        <v/>
      </c>
      <c r="L286" s="23" t="str">
        <f t="shared" si="33"/>
        <v/>
      </c>
      <c r="N286" s="53" t="str">
        <f>IF(B286="totale",SUM($N$26:N285),IF($B286="","",((1/$G$18*FISSO!$E$18*#REF!))))</f>
        <v/>
      </c>
      <c r="P286" s="56">
        <f>IF(B286="totale",SUM(P$26:P285),ROUND(M286,2))</f>
        <v>0</v>
      </c>
      <c r="Q286" s="45"/>
    </row>
    <row r="287" spans="2:17" ht="14.25" customHeight="1" x14ac:dyDescent="0.3">
      <c r="B287" s="24" t="str">
        <f t="shared" si="35"/>
        <v/>
      </c>
      <c r="C287" s="25" t="str">
        <f t="shared" si="34"/>
        <v/>
      </c>
      <c r="D287" s="21" t="str">
        <f>IF(B287="Totale",SUM($D$26:D286),IF(B287="","",IF(B287=$L$17,$G$17-(SUM($D$26:D286)),(($A$7*(1/((1+$L$19)^($L$17-B286))))))))</f>
        <v/>
      </c>
      <c r="E287" s="22"/>
      <c r="F287" s="22" t="e">
        <f t="shared" si="36"/>
        <v>#VALUE!</v>
      </c>
      <c r="G287" s="22"/>
      <c r="H287" s="22"/>
      <c r="I287" s="22" t="str">
        <f>IF(B287="Totale",SUM($I$26:I286),IF(B287="","",(($L$18-D287))))</f>
        <v/>
      </c>
      <c r="J287" s="22"/>
      <c r="K287" s="23" t="str">
        <f t="shared" si="32"/>
        <v/>
      </c>
      <c r="L287" s="23" t="str">
        <f t="shared" si="33"/>
        <v/>
      </c>
      <c r="N287" s="53" t="str">
        <f>IF(B287="totale",SUM($N$26:N286),IF($B287="","",((1/$G$18*FISSO!$E$18*#REF!))))</f>
        <v/>
      </c>
      <c r="P287" s="56">
        <f>IF(B287="totale",SUM(P$26:P286),ROUND(M287,2))</f>
        <v>0</v>
      </c>
      <c r="Q287" s="45"/>
    </row>
    <row r="288" spans="2:17" ht="14.25" customHeight="1" x14ac:dyDescent="0.3">
      <c r="B288" s="24" t="str">
        <f t="shared" si="35"/>
        <v/>
      </c>
      <c r="C288" s="25" t="str">
        <f t="shared" si="34"/>
        <v/>
      </c>
      <c r="D288" s="21" t="str">
        <f>IF(B288="Totale",SUM($D$26:D287),IF(B288="","",IF(B288=$L$17,$G$17-(SUM($D$26:D287)),(($A$7*(1/((1+$L$19)^($L$17-B287))))))))</f>
        <v/>
      </c>
      <c r="E288" s="22"/>
      <c r="F288" s="22" t="e">
        <f t="shared" si="36"/>
        <v>#VALUE!</v>
      </c>
      <c r="G288" s="22"/>
      <c r="H288" s="22"/>
      <c r="I288" s="22" t="str">
        <f>IF(B288="Totale",SUM($I$26:I287),IF(B288="","",(($L$18-D288))))</f>
        <v/>
      </c>
      <c r="J288" s="22"/>
      <c r="K288" s="23" t="str">
        <f t="shared" si="32"/>
        <v/>
      </c>
      <c r="L288" s="23" t="str">
        <f t="shared" si="33"/>
        <v/>
      </c>
      <c r="N288" s="53" t="str">
        <f>IF(B288="totale",SUM($N$26:N287),IF($B288="","",((1/$G$18*FISSO!$E$18*#REF!))))</f>
        <v/>
      </c>
      <c r="P288" s="56">
        <f>IF(B288="totale",SUM(P$26:P287),ROUND(M288,2))</f>
        <v>0</v>
      </c>
      <c r="Q288" s="45"/>
    </row>
    <row r="289" spans="2:17" ht="14.25" customHeight="1" x14ac:dyDescent="0.3">
      <c r="B289" s="24" t="str">
        <f t="shared" si="35"/>
        <v/>
      </c>
      <c r="C289" s="25" t="str">
        <f t="shared" si="34"/>
        <v/>
      </c>
      <c r="D289" s="21" t="str">
        <f>IF(B289="Totale",SUM($D$26:D288),IF(B289="","",IF(B289=$L$17,$G$17-(SUM($D$26:D288)),(($A$7*(1/((1+$L$19)^($L$17-B288))))))))</f>
        <v/>
      </c>
      <c r="E289" s="22"/>
      <c r="F289" s="22" t="e">
        <f t="shared" si="36"/>
        <v>#VALUE!</v>
      </c>
      <c r="G289" s="22"/>
      <c r="H289" s="22"/>
      <c r="I289" s="22" t="str">
        <f>IF(B289="Totale",SUM($I$26:I288),IF(B289="","",(($L$18-D289))))</f>
        <v/>
      </c>
      <c r="J289" s="22"/>
      <c r="K289" s="23" t="str">
        <f t="shared" si="32"/>
        <v/>
      </c>
      <c r="L289" s="23" t="str">
        <f t="shared" si="33"/>
        <v/>
      </c>
      <c r="N289" s="53" t="str">
        <f>IF(B289="totale",SUM($N$26:N288),IF($B289="","",((1/$G$18*FISSO!$E$18*#REF!))))</f>
        <v/>
      </c>
      <c r="P289" s="56">
        <f>IF(B289="totale",SUM(P$26:P288),ROUND(M289,2))</f>
        <v>0</v>
      </c>
      <c r="Q289" s="45"/>
    </row>
    <row r="290" spans="2:17" ht="14.25" customHeight="1" x14ac:dyDescent="0.3">
      <c r="B290" s="24" t="str">
        <f t="shared" si="35"/>
        <v/>
      </c>
      <c r="C290" s="25" t="str">
        <f t="shared" si="34"/>
        <v/>
      </c>
      <c r="D290" s="21" t="str">
        <f>IF(B290="Totale",SUM($D$26:D289),IF(B290="","",IF(B290=$L$17,$G$17-(SUM($D$26:D289)),(($A$7*(1/((1+$L$19)^($L$17-B289))))))))</f>
        <v/>
      </c>
      <c r="E290" s="22"/>
      <c r="F290" s="22" t="e">
        <f t="shared" si="36"/>
        <v>#VALUE!</v>
      </c>
      <c r="G290" s="22"/>
      <c r="H290" s="22"/>
      <c r="I290" s="22" t="str">
        <f>IF(B290="Totale",SUM($I$26:I289),IF(B290="","",(($L$18-D290))))</f>
        <v/>
      </c>
      <c r="J290" s="22"/>
      <c r="K290" s="23" t="str">
        <f t="shared" si="32"/>
        <v/>
      </c>
      <c r="L290" s="23" t="str">
        <f t="shared" si="33"/>
        <v/>
      </c>
      <c r="N290" s="53" t="str">
        <f>IF(B290="totale",SUM($N$26:N289),IF($B290="","",((1/$G$18*FISSO!$E$18*#REF!))))</f>
        <v/>
      </c>
      <c r="P290" s="56">
        <f>IF(B290="totale",SUM(P$26:P289),ROUND(M290,2))</f>
        <v>0</v>
      </c>
      <c r="Q290" s="45"/>
    </row>
    <row r="291" spans="2:17" ht="14.25" customHeight="1" x14ac:dyDescent="0.3">
      <c r="B291" s="24" t="str">
        <f t="shared" si="35"/>
        <v/>
      </c>
      <c r="C291" s="25" t="str">
        <f t="shared" si="34"/>
        <v/>
      </c>
      <c r="D291" s="21" t="str">
        <f>IF(B291="Totale",SUM($D$26:D290),IF(B291="","",IF(B291=$L$17,$G$17-(SUM($D$26:D290)),(($A$7*(1/((1+$L$19)^($L$17-B290))))))))</f>
        <v/>
      </c>
      <c r="E291" s="22"/>
      <c r="F291" s="22" t="e">
        <f t="shared" si="36"/>
        <v>#VALUE!</v>
      </c>
      <c r="G291" s="22"/>
      <c r="H291" s="22"/>
      <c r="I291" s="22" t="str">
        <f>IF(B291="Totale",SUM($I$26:I290),IF(B291="","",(($L$18-D291))))</f>
        <v/>
      </c>
      <c r="J291" s="22"/>
      <c r="K291" s="23" t="str">
        <f t="shared" si="32"/>
        <v/>
      </c>
      <c r="L291" s="23" t="str">
        <f t="shared" si="33"/>
        <v/>
      </c>
      <c r="N291" s="53" t="str">
        <f>IF(B291="totale",SUM($N$26:N290),IF($B291="","",((1/$G$18*FISSO!$E$18*#REF!))))</f>
        <v/>
      </c>
      <c r="P291" s="56">
        <f>IF(B291="totale",SUM(P$26:P290),ROUND(M291,2))</f>
        <v>0</v>
      </c>
      <c r="Q291" s="45"/>
    </row>
    <row r="292" spans="2:17" ht="14.25" customHeight="1" x14ac:dyDescent="0.3">
      <c r="B292" s="24" t="str">
        <f t="shared" si="35"/>
        <v/>
      </c>
      <c r="C292" s="25" t="str">
        <f t="shared" si="34"/>
        <v/>
      </c>
      <c r="D292" s="21" t="str">
        <f>IF(B292="Totale",SUM($D$26:D291),IF(B292="","",IF(B292=$L$17,$G$17-(SUM($D$26:D291)),(($A$7*(1/((1+$L$19)^($L$17-B291))))))))</f>
        <v/>
      </c>
      <c r="E292" s="22"/>
      <c r="F292" s="22" t="e">
        <f t="shared" si="36"/>
        <v>#VALUE!</v>
      </c>
      <c r="G292" s="22"/>
      <c r="H292" s="22"/>
      <c r="I292" s="22" t="str">
        <f>IF(B292="Totale",SUM($I$26:I291),IF(B292="","",(($L$18-D292))))</f>
        <v/>
      </c>
      <c r="J292" s="22"/>
      <c r="K292" s="23" t="str">
        <f t="shared" si="32"/>
        <v/>
      </c>
      <c r="L292" s="23" t="str">
        <f t="shared" si="33"/>
        <v/>
      </c>
      <c r="N292" s="53" t="str">
        <f>IF(B292="totale",SUM($N$26:N291),IF($B292="","",((1/$G$18*FISSO!$E$18*#REF!))))</f>
        <v/>
      </c>
      <c r="P292" s="56">
        <f>IF(B292="totale",SUM(P$26:P291),ROUND(M292,2))</f>
        <v>0</v>
      </c>
      <c r="Q292" s="45"/>
    </row>
    <row r="293" spans="2:17" ht="14.25" customHeight="1" x14ac:dyDescent="0.3">
      <c r="B293" s="24" t="str">
        <f t="shared" si="35"/>
        <v/>
      </c>
      <c r="C293" s="25" t="str">
        <f t="shared" si="34"/>
        <v/>
      </c>
      <c r="D293" s="21" t="str">
        <f>IF(B293="Totale",SUM($D$26:D292),IF(B293="","",IF(B293=$L$17,$G$17-(SUM($D$26:D292)),(($A$7*(1/((1+$L$19)^($L$17-B292))))))))</f>
        <v/>
      </c>
      <c r="E293" s="22"/>
      <c r="F293" s="22" t="e">
        <f t="shared" si="36"/>
        <v>#VALUE!</v>
      </c>
      <c r="G293" s="22"/>
      <c r="H293" s="22"/>
      <c r="I293" s="22" t="str">
        <f>IF(B293="Totale",SUM($I$26:I292),IF(B293="","",(($L$18-D293))))</f>
        <v/>
      </c>
      <c r="J293" s="22"/>
      <c r="K293" s="23" t="str">
        <f t="shared" ref="K293:K326" si="37">IF(B293="Totale",SUM(D293:I293),IF(B293="","",SUM(D293:I293)))</f>
        <v/>
      </c>
      <c r="L293" s="23" t="str">
        <f t="shared" ref="L293:L356" si="38">IF(B293="","",G293+K293)</f>
        <v/>
      </c>
      <c r="N293" s="53" t="str">
        <f>IF(B293="totale",SUM($N$26:N292),IF($B293="","",((1/$G$18*FISSO!$E$18*#REF!))))</f>
        <v/>
      </c>
      <c r="P293" s="56">
        <f>IF(B293="totale",SUM(P$26:P292),ROUND(M293,2))</f>
        <v>0</v>
      </c>
      <c r="Q293" s="45"/>
    </row>
    <row r="294" spans="2:17" ht="14.25" customHeight="1" x14ac:dyDescent="0.3">
      <c r="B294" s="24" t="str">
        <f t="shared" si="35"/>
        <v/>
      </c>
      <c r="C294" s="25" t="str">
        <f t="shared" si="34"/>
        <v/>
      </c>
      <c r="D294" s="21" t="str">
        <f>IF(B294="Totale",SUM($D$26:D293),IF(B294="","",IF(B294=$L$17,$G$17-(SUM($D$26:D293)),(($A$7*(1/((1+$L$19)^($L$17-B293))))))))</f>
        <v/>
      </c>
      <c r="E294" s="22"/>
      <c r="F294" s="22" t="e">
        <f t="shared" si="36"/>
        <v>#VALUE!</v>
      </c>
      <c r="G294" s="22"/>
      <c r="H294" s="22"/>
      <c r="I294" s="22" t="str">
        <f>IF(B294="Totale",SUM($I$26:I293),IF(B294="","",(($L$18-D294))))</f>
        <v/>
      </c>
      <c r="J294" s="22"/>
      <c r="K294" s="23" t="str">
        <f t="shared" si="37"/>
        <v/>
      </c>
      <c r="L294" s="23" t="str">
        <f t="shared" si="38"/>
        <v/>
      </c>
      <c r="N294" s="53" t="str">
        <f>IF(B294="totale",SUM($N$26:N293),IF($B294="","",((1/$G$18*FISSO!$E$18*#REF!))))</f>
        <v/>
      </c>
      <c r="P294" s="56">
        <f>IF(B294="totale",SUM(P$26:P293),ROUND(M294,2))</f>
        <v>0</v>
      </c>
      <c r="Q294" s="45"/>
    </row>
    <row r="295" spans="2:17" ht="14.25" customHeight="1" x14ac:dyDescent="0.3">
      <c r="B295" s="24" t="str">
        <f t="shared" si="35"/>
        <v/>
      </c>
      <c r="C295" s="25" t="str">
        <f t="shared" si="34"/>
        <v/>
      </c>
      <c r="D295" s="21" t="str">
        <f>IF(B295="Totale",SUM($D$26:D294),IF(B295="","",IF(B295=$L$17,$G$17-(SUM($D$26:D294)),(($A$7*(1/((1+$L$19)^($L$17-B294))))))))</f>
        <v/>
      </c>
      <c r="E295" s="22"/>
      <c r="F295" s="22" t="e">
        <f t="shared" si="36"/>
        <v>#VALUE!</v>
      </c>
      <c r="G295" s="22"/>
      <c r="H295" s="22"/>
      <c r="I295" s="22" t="str">
        <f>IF(B295="Totale",SUM($I$26:I294),IF(B295="","",(($L$18-D295))))</f>
        <v/>
      </c>
      <c r="J295" s="22"/>
      <c r="K295" s="23" t="str">
        <f t="shared" si="37"/>
        <v/>
      </c>
      <c r="L295" s="23" t="str">
        <f t="shared" si="38"/>
        <v/>
      </c>
      <c r="N295" s="53" t="str">
        <f>IF(B295="totale",SUM($N$26:N294),IF($B295="","",((1/$G$18*FISSO!$E$18*#REF!))))</f>
        <v/>
      </c>
      <c r="P295" s="56">
        <f>IF(B295="totale",SUM(P$26:P294),ROUND(M295,2))</f>
        <v>0</v>
      </c>
      <c r="Q295" s="45"/>
    </row>
    <row r="296" spans="2:17" ht="14.25" customHeight="1" x14ac:dyDescent="0.3">
      <c r="B296" s="24" t="str">
        <f t="shared" si="35"/>
        <v/>
      </c>
      <c r="C296" s="25" t="str">
        <f t="shared" ref="C296:C326" si="39">IF($L$17=0,"",IF($L$17&lt;&gt;B295,IF(B295="Totale","",IF(B295="","",DATE(YEAR(C295),MONTH(C295)+1,DAY(C295)))),""))</f>
        <v/>
      </c>
      <c r="D296" s="21" t="str">
        <f>IF(B296="Totale",SUM($D$26:D295),IF(B296="","",IF(B296=$L$17,$G$17-(SUM($D$26:D295)),(($A$7*(1/((1+$L$19)^($L$17-B295))))))))</f>
        <v/>
      </c>
      <c r="E296" s="22"/>
      <c r="F296" s="22" t="e">
        <f t="shared" si="36"/>
        <v>#VALUE!</v>
      </c>
      <c r="G296" s="22"/>
      <c r="H296" s="22"/>
      <c r="I296" s="22" t="str">
        <f>IF(B296="Totale",SUM($I$26:I295),IF(B296="","",(($L$18-D296))))</f>
        <v/>
      </c>
      <c r="J296" s="22"/>
      <c r="K296" s="23" t="str">
        <f t="shared" si="37"/>
        <v/>
      </c>
      <c r="L296" s="23" t="str">
        <f t="shared" si="38"/>
        <v/>
      </c>
      <c r="N296" s="53" t="str">
        <f>IF(B296="totale",SUM($N$26:N295),IF($B296="","",((1/$G$18*FISSO!$E$18*#REF!))))</f>
        <v/>
      </c>
      <c r="P296" s="56">
        <f>IF(B296="totale",SUM(P$26:P295),ROUND(M296,2))</f>
        <v>0</v>
      </c>
      <c r="Q296" s="45"/>
    </row>
    <row r="297" spans="2:17" ht="14.25" customHeight="1" x14ac:dyDescent="0.3">
      <c r="B297" s="24" t="str">
        <f t="shared" si="35"/>
        <v/>
      </c>
      <c r="C297" s="25" t="str">
        <f t="shared" si="39"/>
        <v/>
      </c>
      <c r="D297" s="21" t="str">
        <f>IF(B297="Totale",SUM($D$26:D296),IF(B297="","",IF(B297=$L$17,$G$17-(SUM($D$26:D296)),(($A$7*(1/((1+$L$19)^($L$17-B296))))))))</f>
        <v/>
      </c>
      <c r="E297" s="22"/>
      <c r="F297" s="22" t="e">
        <f t="shared" si="36"/>
        <v>#VALUE!</v>
      </c>
      <c r="G297" s="22"/>
      <c r="H297" s="22"/>
      <c r="I297" s="22" t="str">
        <f>IF(B297="Totale",SUM($I$26:I296),IF(B297="","",(($L$18-D297))))</f>
        <v/>
      </c>
      <c r="J297" s="22"/>
      <c r="K297" s="23" t="str">
        <f t="shared" si="37"/>
        <v/>
      </c>
      <c r="L297" s="23" t="str">
        <f t="shared" si="38"/>
        <v/>
      </c>
      <c r="N297" s="53" t="str">
        <f>IF(B297="totale",SUM($N$26:N296),IF($B297="","",((1/$G$18*FISSO!$E$18*#REF!))))</f>
        <v/>
      </c>
      <c r="P297" s="56">
        <f>IF(B297="totale",SUM(P$26:P296),ROUND(M297,2))</f>
        <v>0</v>
      </c>
      <c r="Q297" s="45"/>
    </row>
    <row r="298" spans="2:17" ht="14.25" customHeight="1" x14ac:dyDescent="0.3">
      <c r="B298" s="24" t="str">
        <f t="shared" si="35"/>
        <v/>
      </c>
      <c r="C298" s="25" t="str">
        <f t="shared" si="39"/>
        <v/>
      </c>
      <c r="D298" s="21" t="str">
        <f>IF(B298="Totale",SUM($D$26:D297),IF(B298="","",IF(B298=$L$17,$G$17-(SUM($D$26:D297)),(($A$7*(1/((1+$L$19)^($L$17-B297))))))))</f>
        <v/>
      </c>
      <c r="E298" s="22"/>
      <c r="F298" s="22" t="e">
        <f t="shared" si="36"/>
        <v>#VALUE!</v>
      </c>
      <c r="G298" s="22"/>
      <c r="H298" s="22"/>
      <c r="I298" s="22" t="str">
        <f>IF(B298="Totale",SUM($I$26:I297),IF(B298="","",(($L$18-D298))))</f>
        <v/>
      </c>
      <c r="J298" s="22"/>
      <c r="K298" s="23" t="str">
        <f t="shared" si="37"/>
        <v/>
      </c>
      <c r="L298" s="23" t="str">
        <f t="shared" si="38"/>
        <v/>
      </c>
      <c r="N298" s="53" t="str">
        <f>IF(B298="totale",SUM($N$26:N297),IF($B298="","",((1/$G$18*FISSO!$E$18*#REF!))))</f>
        <v/>
      </c>
      <c r="P298" s="56">
        <f>IF(B298="totale",SUM(P$26:P297),ROUND(M298,2))</f>
        <v>0</v>
      </c>
      <c r="Q298" s="45"/>
    </row>
    <row r="299" spans="2:17" ht="14.25" customHeight="1" x14ac:dyDescent="0.3">
      <c r="B299" s="24" t="str">
        <f t="shared" si="35"/>
        <v/>
      </c>
      <c r="C299" s="25" t="str">
        <f t="shared" si="39"/>
        <v/>
      </c>
      <c r="D299" s="21" t="str">
        <f>IF(B299="Totale",SUM($D$26:D298),IF(B299="","",IF(B299=$L$17,$G$17-(SUM($D$26:D298)),(($A$7*(1/((1+$L$19)^($L$17-B298))))))))</f>
        <v/>
      </c>
      <c r="E299" s="22"/>
      <c r="F299" s="22" t="e">
        <f t="shared" si="36"/>
        <v>#VALUE!</v>
      </c>
      <c r="G299" s="22"/>
      <c r="H299" s="22"/>
      <c r="I299" s="22" t="str">
        <f>IF(B299="Totale",SUM($I$26:I298),IF(B299="","",(($L$18-D299))))</f>
        <v/>
      </c>
      <c r="J299" s="22"/>
      <c r="K299" s="23" t="str">
        <f t="shared" si="37"/>
        <v/>
      </c>
      <c r="L299" s="23" t="str">
        <f t="shared" si="38"/>
        <v/>
      </c>
      <c r="N299" s="53" t="str">
        <f>IF(B299="totale",SUM($N$26:N298),IF($B299="","",((1/$G$18*FISSO!$E$18*#REF!))))</f>
        <v/>
      </c>
      <c r="P299" s="56">
        <f>IF(B299="totale",SUM(P$26:P298),ROUND(M299,2))</f>
        <v>0</v>
      </c>
      <c r="Q299" s="45"/>
    </row>
    <row r="300" spans="2:17" ht="14.25" customHeight="1" x14ac:dyDescent="0.3">
      <c r="B300" s="24" t="str">
        <f t="shared" si="35"/>
        <v/>
      </c>
      <c r="C300" s="25" t="str">
        <f t="shared" si="39"/>
        <v/>
      </c>
      <c r="D300" s="21" t="str">
        <f>IF(B300="Totale",SUM($D$26:D299),IF(B300="","",IF(B300=$L$17,$G$17-(SUM($D$26:D299)),(($A$7*(1/((1+$L$19)^($L$17-B299))))))))</f>
        <v/>
      </c>
      <c r="E300" s="22"/>
      <c r="F300" s="22" t="e">
        <f t="shared" si="36"/>
        <v>#VALUE!</v>
      </c>
      <c r="G300" s="22"/>
      <c r="H300" s="22"/>
      <c r="I300" s="22" t="str">
        <f>IF(B300="Totale",SUM($I$26:I299),IF(B300="","",(($L$18-D300))))</f>
        <v/>
      </c>
      <c r="J300" s="22"/>
      <c r="K300" s="23" t="str">
        <f t="shared" si="37"/>
        <v/>
      </c>
      <c r="L300" s="23" t="str">
        <f t="shared" si="38"/>
        <v/>
      </c>
      <c r="N300" s="53" t="str">
        <f>IF(B300="totale",SUM($N$26:N299),IF($B300="","",((1/$G$18*FISSO!$E$18*#REF!))))</f>
        <v/>
      </c>
      <c r="P300" s="56">
        <f>IF(B300="totale",SUM(P$26:P299),ROUND(M300,2))</f>
        <v>0</v>
      </c>
      <c r="Q300" s="45"/>
    </row>
    <row r="301" spans="2:17" ht="14.25" customHeight="1" x14ac:dyDescent="0.3">
      <c r="B301" s="24" t="str">
        <f t="shared" si="35"/>
        <v/>
      </c>
      <c r="C301" s="25" t="str">
        <f t="shared" si="39"/>
        <v/>
      </c>
      <c r="D301" s="21" t="str">
        <f>IF(B301="Totale",SUM($D$26:D300),IF(B301="","",IF(B301=$L$17,$G$17-(SUM($D$26:D300)),(($A$7*(1/((1+$L$19)^($L$17-B300))))))))</f>
        <v/>
      </c>
      <c r="E301" s="22"/>
      <c r="F301" s="22" t="e">
        <f t="shared" si="36"/>
        <v>#VALUE!</v>
      </c>
      <c r="G301" s="22"/>
      <c r="H301" s="22"/>
      <c r="I301" s="22" t="str">
        <f>IF(B301="Totale",SUM($I$26:I300),IF(B301="","",(($L$18-D301))))</f>
        <v/>
      </c>
      <c r="J301" s="22"/>
      <c r="K301" s="23" t="str">
        <f t="shared" si="37"/>
        <v/>
      </c>
      <c r="L301" s="23" t="str">
        <f t="shared" si="38"/>
        <v/>
      </c>
      <c r="N301" s="53" t="str">
        <f>IF(B301="totale",SUM($N$26:N300),IF($B301="","",((1/$G$18*FISSO!$E$18*#REF!))))</f>
        <v/>
      </c>
      <c r="P301" s="56">
        <f>IF(B301="totale",SUM(P$26:P300),ROUND(M301,2))</f>
        <v>0</v>
      </c>
      <c r="Q301" s="45"/>
    </row>
    <row r="302" spans="2:17" ht="14.25" customHeight="1" x14ac:dyDescent="0.3">
      <c r="B302" s="24" t="str">
        <f t="shared" si="35"/>
        <v/>
      </c>
      <c r="C302" s="25" t="str">
        <f t="shared" si="39"/>
        <v/>
      </c>
      <c r="D302" s="21" t="str">
        <f>IF(B302="Totale",SUM($D$26:D301),IF(B302="","",IF(B302=$L$17,$G$17-(SUM($D$26:D301)),(($A$7*(1/((1+$L$19)^($L$17-B301))))))))</f>
        <v/>
      </c>
      <c r="E302" s="22"/>
      <c r="F302" s="22" t="e">
        <f t="shared" si="36"/>
        <v>#VALUE!</v>
      </c>
      <c r="G302" s="22"/>
      <c r="H302" s="22"/>
      <c r="I302" s="22" t="str">
        <f>IF(B302="Totale",SUM($I$26:I301),IF(B302="","",(($L$18-D302))))</f>
        <v/>
      </c>
      <c r="J302" s="22"/>
      <c r="K302" s="23" t="str">
        <f t="shared" si="37"/>
        <v/>
      </c>
      <c r="L302" s="23" t="str">
        <f t="shared" si="38"/>
        <v/>
      </c>
      <c r="N302" s="53" t="str">
        <f>IF(B302="totale",SUM($N$26:N301),IF($B302="","",((1/$G$18*FISSO!$E$18*#REF!))))</f>
        <v/>
      </c>
      <c r="P302" s="56">
        <f>IF(B302="totale",SUM(P$26:P301),ROUND(M302,2))</f>
        <v>0</v>
      </c>
      <c r="Q302" s="45"/>
    </row>
    <row r="303" spans="2:17" ht="14.25" customHeight="1" x14ac:dyDescent="0.3">
      <c r="B303" s="24" t="str">
        <f t="shared" si="35"/>
        <v/>
      </c>
      <c r="C303" s="25" t="str">
        <f t="shared" si="39"/>
        <v/>
      </c>
      <c r="D303" s="21" t="str">
        <f>IF(B303="Totale",SUM($D$26:D302),IF(B303="","",IF(B303=$L$17,$G$17-(SUM($D$26:D302)),(($A$7*(1/((1+$L$19)^($L$17-B302))))))))</f>
        <v/>
      </c>
      <c r="E303" s="22"/>
      <c r="F303" s="22" t="e">
        <f t="shared" si="36"/>
        <v>#VALUE!</v>
      </c>
      <c r="G303" s="22"/>
      <c r="H303" s="22"/>
      <c r="I303" s="22" t="str">
        <f>IF(B303="Totale",SUM($I$26:I302),IF(B303="","",(($L$18-D303))))</f>
        <v/>
      </c>
      <c r="J303" s="22"/>
      <c r="K303" s="23" t="str">
        <f t="shared" si="37"/>
        <v/>
      </c>
      <c r="L303" s="23" t="str">
        <f t="shared" si="38"/>
        <v/>
      </c>
      <c r="N303" s="53" t="str">
        <f>IF(B303="totale",SUM($N$26:N302),IF($B303="","",((1/$G$18*FISSO!$E$18*#REF!))))</f>
        <v/>
      </c>
      <c r="P303" s="56">
        <f>IF(B303="totale",SUM(P$26:P302),ROUND(M303,2))</f>
        <v>0</v>
      </c>
      <c r="Q303" s="45"/>
    </row>
    <row r="304" spans="2:17" ht="14.25" customHeight="1" x14ac:dyDescent="0.3">
      <c r="B304" s="24" t="str">
        <f t="shared" si="35"/>
        <v/>
      </c>
      <c r="C304" s="25" t="str">
        <f t="shared" si="39"/>
        <v/>
      </c>
      <c r="D304" s="21" t="str">
        <f>IF(B304="Totale",SUM($D$26:D303),IF(B304="","",IF(B304=$L$17,$G$17-(SUM($D$26:D303)),(($A$7*(1/((1+$L$19)^($L$17-B303))))))))</f>
        <v/>
      </c>
      <c r="E304" s="22"/>
      <c r="F304" s="22" t="e">
        <f t="shared" si="36"/>
        <v>#VALUE!</v>
      </c>
      <c r="G304" s="22"/>
      <c r="H304" s="22"/>
      <c r="I304" s="22" t="str">
        <f>IF(B304="Totale",SUM($I$26:I303),IF(B304="","",(($L$18-D304))))</f>
        <v/>
      </c>
      <c r="J304" s="22"/>
      <c r="K304" s="23" t="str">
        <f t="shared" si="37"/>
        <v/>
      </c>
      <c r="L304" s="23" t="str">
        <f t="shared" si="38"/>
        <v/>
      </c>
      <c r="N304" s="53" t="str">
        <f>IF(B304="totale",SUM($N$26:N303),IF($B304="","",((1/$G$18*FISSO!$E$18*#REF!))))</f>
        <v/>
      </c>
      <c r="P304" s="56">
        <f>IF(B304="totale",SUM(P$26:P303),ROUND(M304,2))</f>
        <v>0</v>
      </c>
      <c r="Q304" s="45"/>
    </row>
    <row r="305" spans="2:17" ht="14.25" customHeight="1" x14ac:dyDescent="0.3">
      <c r="B305" s="24" t="str">
        <f t="shared" si="35"/>
        <v/>
      </c>
      <c r="C305" s="25" t="str">
        <f t="shared" si="39"/>
        <v/>
      </c>
      <c r="D305" s="21" t="str">
        <f>IF(B305="Totale",SUM($D$26:D304),IF(B305="","",IF(B305=$L$17,$G$17-(SUM($D$26:D304)),(($A$7*(1/((1+$L$19)^($L$17-B304))))))))</f>
        <v/>
      </c>
      <c r="E305" s="22"/>
      <c r="F305" s="22" t="e">
        <f t="shared" si="36"/>
        <v>#VALUE!</v>
      </c>
      <c r="G305" s="22"/>
      <c r="H305" s="22"/>
      <c r="I305" s="22" t="str">
        <f>IF(B305="Totale",SUM($I$26:I304),IF(B305="","",(($L$18-D305))))</f>
        <v/>
      </c>
      <c r="J305" s="22"/>
      <c r="K305" s="23" t="str">
        <f t="shared" si="37"/>
        <v/>
      </c>
      <c r="L305" s="23" t="str">
        <f t="shared" si="38"/>
        <v/>
      </c>
      <c r="N305" s="53" t="str">
        <f>IF(B305="totale",SUM($N$26:N304),IF($B305="","",((1/$G$18*FISSO!$E$18*#REF!))))</f>
        <v/>
      </c>
      <c r="P305" s="56">
        <f>IF(B305="totale",SUM(P$26:P304),ROUND(M305,2))</f>
        <v>0</v>
      </c>
      <c r="Q305" s="45"/>
    </row>
    <row r="306" spans="2:17" ht="14.25" customHeight="1" x14ac:dyDescent="0.3">
      <c r="B306" s="24" t="str">
        <f t="shared" si="35"/>
        <v/>
      </c>
      <c r="C306" s="25" t="str">
        <f t="shared" si="39"/>
        <v/>
      </c>
      <c r="D306" s="21" t="str">
        <f>IF(B306="Totale",SUM($D$26:D305),IF(B306="","",IF(B306=$L$17,$G$17-(SUM($D$26:D305)),(($A$7*(1/((1+$L$19)^($L$17-B305))))))))</f>
        <v/>
      </c>
      <c r="E306" s="22"/>
      <c r="F306" s="22" t="e">
        <f t="shared" si="36"/>
        <v>#VALUE!</v>
      </c>
      <c r="G306" s="22"/>
      <c r="H306" s="22"/>
      <c r="I306" s="22" t="str">
        <f>IF(B306="Totale",SUM($I$26:I305),IF(B306="","",(($L$18-D306))))</f>
        <v/>
      </c>
      <c r="J306" s="22"/>
      <c r="K306" s="23" t="str">
        <f t="shared" si="37"/>
        <v/>
      </c>
      <c r="L306" s="23" t="str">
        <f t="shared" si="38"/>
        <v/>
      </c>
      <c r="N306" s="53" t="str">
        <f>IF(B306="totale",SUM($N$26:N305),IF($B306="","",((1/$G$18*FISSO!$E$18*#REF!))))</f>
        <v/>
      </c>
      <c r="P306" s="56">
        <f>IF(B306="totale",SUM(P$26:P305),ROUND(M306,2))</f>
        <v>0</v>
      </c>
      <c r="Q306" s="45"/>
    </row>
    <row r="307" spans="2:17" ht="14.25" customHeight="1" x14ac:dyDescent="0.3">
      <c r="B307" s="24" t="str">
        <f t="shared" si="35"/>
        <v/>
      </c>
      <c r="C307" s="25" t="str">
        <f t="shared" si="39"/>
        <v/>
      </c>
      <c r="D307" s="21" t="str">
        <f>IF(B307="Totale",SUM($D$26:D306),IF(B307="","",IF(B307=$L$17,$G$17-(SUM($D$26:D306)),(($A$7*(1/((1+$L$19)^($L$17-B306))))))))</f>
        <v/>
      </c>
      <c r="E307" s="22"/>
      <c r="F307" s="22" t="e">
        <f t="shared" si="36"/>
        <v>#VALUE!</v>
      </c>
      <c r="G307" s="22"/>
      <c r="H307" s="22"/>
      <c r="I307" s="22" t="str">
        <f>IF(B307="Totale",SUM($I$26:I306),IF(B307="","",(($L$18-D307))))</f>
        <v/>
      </c>
      <c r="J307" s="22"/>
      <c r="K307" s="23" t="str">
        <f t="shared" si="37"/>
        <v/>
      </c>
      <c r="L307" s="23" t="str">
        <f t="shared" si="38"/>
        <v/>
      </c>
      <c r="N307" s="53" t="str">
        <f>IF(B307="totale",SUM($N$26:N306),IF($B307="","",((1/$G$18*FISSO!$E$18*#REF!))))</f>
        <v/>
      </c>
      <c r="P307" s="56">
        <f>IF(B307="totale",SUM(P$26:P306),ROUND(M307,2))</f>
        <v>0</v>
      </c>
      <c r="Q307" s="45"/>
    </row>
    <row r="308" spans="2:17" ht="14.25" customHeight="1" x14ac:dyDescent="0.3">
      <c r="B308" s="24" t="str">
        <f t="shared" si="35"/>
        <v/>
      </c>
      <c r="C308" s="25" t="str">
        <f t="shared" si="39"/>
        <v/>
      </c>
      <c r="D308" s="21" t="str">
        <f>IF(B308="Totale",SUM($D$26:D307),IF(B308="","",IF(B308=$L$17,$G$17-(SUM($D$26:D307)),(($A$7*(1/((1+$L$19)^($L$17-B307))))))))</f>
        <v/>
      </c>
      <c r="E308" s="22"/>
      <c r="F308" s="22" t="e">
        <f t="shared" si="36"/>
        <v>#VALUE!</v>
      </c>
      <c r="G308" s="22"/>
      <c r="H308" s="22"/>
      <c r="I308" s="22" t="str">
        <f>IF(B308="Totale",SUM($I$26:I307),IF(B308="","",(($L$18-D308))))</f>
        <v/>
      </c>
      <c r="J308" s="22"/>
      <c r="K308" s="23" t="str">
        <f t="shared" si="37"/>
        <v/>
      </c>
      <c r="L308" s="23" t="str">
        <f t="shared" si="38"/>
        <v/>
      </c>
      <c r="N308" s="53" t="str">
        <f>IF(B308="totale",SUM($N$26:N307),IF($B308="","",((1/$G$18*FISSO!$E$18*#REF!))))</f>
        <v/>
      </c>
      <c r="P308" s="56">
        <f>IF(B308="totale",SUM(P$26:P307),ROUND(M308,2))</f>
        <v>0</v>
      </c>
      <c r="Q308" s="45"/>
    </row>
    <row r="309" spans="2:17" ht="14.25" customHeight="1" x14ac:dyDescent="0.3">
      <c r="B309" s="24" t="str">
        <f t="shared" si="35"/>
        <v/>
      </c>
      <c r="C309" s="25" t="str">
        <f t="shared" si="39"/>
        <v/>
      </c>
      <c r="D309" s="21" t="str">
        <f>IF(B309="Totale",SUM($D$26:D308),IF(B309="","",IF(B309=$L$17,$G$17-(SUM($D$26:D308)),(($A$7*(1/((1+$L$19)^($L$17-B308))))))))</f>
        <v/>
      </c>
      <c r="E309" s="22"/>
      <c r="F309" s="22" t="e">
        <f t="shared" si="36"/>
        <v>#VALUE!</v>
      </c>
      <c r="G309" s="22"/>
      <c r="H309" s="22"/>
      <c r="I309" s="22" t="str">
        <f>IF(B309="Totale",SUM($I$26:I308),IF(B309="","",(($L$18-D309))))</f>
        <v/>
      </c>
      <c r="J309" s="22"/>
      <c r="K309" s="23" t="str">
        <f t="shared" si="37"/>
        <v/>
      </c>
      <c r="L309" s="23" t="str">
        <f t="shared" si="38"/>
        <v/>
      </c>
      <c r="N309" s="53" t="str">
        <f>IF(B309="totale",SUM($N$26:N308),IF($B309="","",((1/$G$18*FISSO!$E$18*#REF!))))</f>
        <v/>
      </c>
      <c r="P309" s="56">
        <f>IF(B309="totale",SUM(P$26:P308),ROUND(M309,2))</f>
        <v>0</v>
      </c>
      <c r="Q309" s="45"/>
    </row>
    <row r="310" spans="2:17" ht="14.25" customHeight="1" x14ac:dyDescent="0.3">
      <c r="B310" s="24" t="str">
        <f t="shared" si="35"/>
        <v/>
      </c>
      <c r="C310" s="25" t="str">
        <f t="shared" si="39"/>
        <v/>
      </c>
      <c r="D310" s="21" t="str">
        <f>IF(B310="Totale",SUM($D$26:D309),IF(B310="","",IF(B310=$L$17,$G$17-(SUM($D$26:D309)),(($A$7*(1/((1+$L$19)^($L$17-B309))))))))</f>
        <v/>
      </c>
      <c r="E310" s="22"/>
      <c r="F310" s="22" t="e">
        <f t="shared" si="36"/>
        <v>#VALUE!</v>
      </c>
      <c r="G310" s="22"/>
      <c r="H310" s="22"/>
      <c r="I310" s="22" t="str">
        <f>IF(B310="Totale",SUM($I$26:I309),IF(B310="","",(($L$18-D310))))</f>
        <v/>
      </c>
      <c r="J310" s="22"/>
      <c r="K310" s="23" t="str">
        <f t="shared" si="37"/>
        <v/>
      </c>
      <c r="L310" s="23" t="str">
        <f t="shared" si="38"/>
        <v/>
      </c>
      <c r="N310" s="53" t="str">
        <f>IF(B310="totale",SUM($N$26:N309),IF($B310="","",((1/$G$18*FISSO!$E$18*#REF!))))</f>
        <v/>
      </c>
      <c r="P310" s="56">
        <f>IF(B310="totale",SUM(P$26:P309),ROUND(M310,2))</f>
        <v>0</v>
      </c>
      <c r="Q310" s="45"/>
    </row>
    <row r="311" spans="2:17" ht="14.25" customHeight="1" x14ac:dyDescent="0.3">
      <c r="B311" s="24" t="str">
        <f t="shared" si="35"/>
        <v/>
      </c>
      <c r="C311" s="25" t="str">
        <f t="shared" si="39"/>
        <v/>
      </c>
      <c r="D311" s="21" t="str">
        <f>IF(B311="Totale",SUM($D$26:D310),IF(B311="","",IF(B311=$L$17,$G$17-(SUM($D$26:D310)),(($A$7*(1/((1+$L$19)^($L$17-B310))))))))</f>
        <v/>
      </c>
      <c r="E311" s="22"/>
      <c r="F311" s="22" t="e">
        <f t="shared" si="36"/>
        <v>#VALUE!</v>
      </c>
      <c r="G311" s="22"/>
      <c r="H311" s="22"/>
      <c r="I311" s="22" t="str">
        <f>IF(B311="Totale",SUM($I$26:I310),IF(B311="","",(($L$18-D311))))</f>
        <v/>
      </c>
      <c r="J311" s="22"/>
      <c r="K311" s="23" t="str">
        <f t="shared" si="37"/>
        <v/>
      </c>
      <c r="L311" s="23" t="str">
        <f t="shared" si="38"/>
        <v/>
      </c>
      <c r="N311" s="53" t="str">
        <f>IF(B311="totale",SUM($N$26:N310),IF($B311="","",((1/$G$18*FISSO!$E$18*#REF!))))</f>
        <v/>
      </c>
      <c r="P311" s="56">
        <f>IF(B311="totale",SUM(P$26:P310),ROUND(M311,2))</f>
        <v>0</v>
      </c>
      <c r="Q311" s="45"/>
    </row>
    <row r="312" spans="2:17" ht="14.25" customHeight="1" x14ac:dyDescent="0.3">
      <c r="B312" s="24" t="str">
        <f t="shared" si="35"/>
        <v/>
      </c>
      <c r="C312" s="25" t="str">
        <f t="shared" si="39"/>
        <v/>
      </c>
      <c r="D312" s="21" t="str">
        <f>IF(B312="Totale",SUM($D$26:D311),IF(B312="","",IF(B312=$L$17,$G$17-(SUM($D$26:D311)),(($A$7*(1/((1+$L$19)^($L$17-B311))))))))</f>
        <v/>
      </c>
      <c r="E312" s="22"/>
      <c r="F312" s="22" t="e">
        <f t="shared" si="36"/>
        <v>#VALUE!</v>
      </c>
      <c r="G312" s="22"/>
      <c r="H312" s="22"/>
      <c r="I312" s="22" t="str">
        <f>IF(B312="Totale",SUM($I$26:I311),IF(B312="","",(($L$18-D312))))</f>
        <v/>
      </c>
      <c r="J312" s="22"/>
      <c r="K312" s="23" t="str">
        <f t="shared" si="37"/>
        <v/>
      </c>
      <c r="L312" s="23" t="str">
        <f t="shared" si="38"/>
        <v/>
      </c>
      <c r="N312" s="53" t="str">
        <f>IF(B312="totale",SUM($N$26:N311),IF($B312="","",((1/$G$18*FISSO!$E$18*#REF!))))</f>
        <v/>
      </c>
      <c r="P312" s="56">
        <f>IF(B312="totale",SUM(P$26:P311),ROUND(M312,2))</f>
        <v>0</v>
      </c>
      <c r="Q312" s="45"/>
    </row>
    <row r="313" spans="2:17" ht="14.25" customHeight="1" x14ac:dyDescent="0.3">
      <c r="B313" s="24" t="str">
        <f t="shared" si="35"/>
        <v/>
      </c>
      <c r="C313" s="25" t="str">
        <f t="shared" si="39"/>
        <v/>
      </c>
      <c r="D313" s="21" t="str">
        <f>IF(B313="Totale",SUM($D$26:D312),IF(B313="","",IF(B313=$L$17,$G$17-(SUM($D$26:D312)),(($A$7*(1/((1+$L$19)^($L$17-B312))))))))</f>
        <v/>
      </c>
      <c r="E313" s="22"/>
      <c r="F313" s="22" t="e">
        <f t="shared" si="36"/>
        <v>#VALUE!</v>
      </c>
      <c r="G313" s="22"/>
      <c r="H313" s="22"/>
      <c r="I313" s="22" t="str">
        <f>IF(B313="Totale",SUM($I$26:I312),IF(B313="","",(($L$18-D313))))</f>
        <v/>
      </c>
      <c r="J313" s="22"/>
      <c r="K313" s="23" t="str">
        <f t="shared" si="37"/>
        <v/>
      </c>
      <c r="L313" s="23" t="str">
        <f t="shared" si="38"/>
        <v/>
      </c>
      <c r="N313" s="53" t="str">
        <f>IF(B313="totale",SUM($N$26:N312),IF($B313="","",((1/$G$18*FISSO!$E$18*#REF!))))</f>
        <v/>
      </c>
      <c r="P313" s="56">
        <f>IF(B313="totale",SUM(P$26:P312),ROUND(M313,2))</f>
        <v>0</v>
      </c>
      <c r="Q313" s="45"/>
    </row>
    <row r="314" spans="2:17" ht="14.25" customHeight="1" x14ac:dyDescent="0.3">
      <c r="B314" s="24" t="str">
        <f t="shared" si="35"/>
        <v/>
      </c>
      <c r="C314" s="25" t="str">
        <f t="shared" si="39"/>
        <v/>
      </c>
      <c r="D314" s="21" t="str">
        <f>IF(B314="Totale",SUM($D$26:D313),IF(B314="","",IF(B314=$L$17,$G$17-(SUM($D$26:D313)),(($A$7*(1/((1+$L$19)^($L$17-B313))))))))</f>
        <v/>
      </c>
      <c r="E314" s="22"/>
      <c r="F314" s="22" t="e">
        <f t="shared" si="36"/>
        <v>#VALUE!</v>
      </c>
      <c r="G314" s="22"/>
      <c r="H314" s="22"/>
      <c r="I314" s="22" t="str">
        <f>IF(B314="Totale",SUM($I$26:I313),IF(B314="","",(($L$18-D314))))</f>
        <v/>
      </c>
      <c r="J314" s="22"/>
      <c r="K314" s="23" t="str">
        <f t="shared" si="37"/>
        <v/>
      </c>
      <c r="L314" s="23" t="str">
        <f t="shared" si="38"/>
        <v/>
      </c>
      <c r="N314" s="53" t="str">
        <f>IF(B314="totale",SUM($N$26:N313),IF($B314="","",((1/$G$18*FISSO!$E$18*#REF!))))</f>
        <v/>
      </c>
      <c r="P314" s="56">
        <f>IF(B314="totale",SUM(P$26:P313),ROUND(M314,2))</f>
        <v>0</v>
      </c>
      <c r="Q314" s="45"/>
    </row>
    <row r="315" spans="2:17" ht="14.25" customHeight="1" x14ac:dyDescent="0.3">
      <c r="B315" s="24" t="str">
        <f t="shared" si="35"/>
        <v/>
      </c>
      <c r="C315" s="25" t="str">
        <f t="shared" si="39"/>
        <v/>
      </c>
      <c r="D315" s="21" t="str">
        <f>IF(B315="Totale",SUM($D$26:D314),IF(B315="","",IF(B315=$L$17,$G$17-(SUM($D$26:D314)),(($A$7*(1/((1+$L$19)^($L$17-B314))))))))</f>
        <v/>
      </c>
      <c r="E315" s="22"/>
      <c r="F315" s="22" t="e">
        <f t="shared" si="36"/>
        <v>#VALUE!</v>
      </c>
      <c r="G315" s="22"/>
      <c r="H315" s="22"/>
      <c r="I315" s="22" t="str">
        <f>IF(B315="Totale",SUM($I$26:I314),IF(B315="","",(($L$18-D315))))</f>
        <v/>
      </c>
      <c r="J315" s="22"/>
      <c r="K315" s="23" t="str">
        <f t="shared" si="37"/>
        <v/>
      </c>
      <c r="L315" s="23" t="str">
        <f t="shared" si="38"/>
        <v/>
      </c>
      <c r="N315" s="53" t="str">
        <f>IF(B315="totale",SUM($N$26:N314),IF($B315="","",((1/$G$18*FISSO!$E$18*#REF!))))</f>
        <v/>
      </c>
      <c r="P315" s="56">
        <f>IF(B315="totale",SUM(P$26:P314),ROUND(M315,2))</f>
        <v>0</v>
      </c>
      <c r="Q315" s="45"/>
    </row>
    <row r="316" spans="2:17" ht="14.25" customHeight="1" x14ac:dyDescent="0.3">
      <c r="B316" s="24" t="str">
        <f t="shared" si="35"/>
        <v/>
      </c>
      <c r="C316" s="25" t="str">
        <f t="shared" si="39"/>
        <v/>
      </c>
      <c r="D316" s="21" t="str">
        <f>IF(B316="Totale",SUM($D$26:D315),IF(B316="","",IF(B316=$L$17,$G$17-(SUM($D$26:D315)),(($A$7*(1/((1+$L$19)^($L$17-B315))))))))</f>
        <v/>
      </c>
      <c r="E316" s="22"/>
      <c r="F316" s="22" t="e">
        <f t="shared" si="36"/>
        <v>#VALUE!</v>
      </c>
      <c r="G316" s="22"/>
      <c r="H316" s="22"/>
      <c r="I316" s="22" t="str">
        <f>IF(B316="Totale",SUM($I$26:I315),IF(B316="","",(($L$18-D316))))</f>
        <v/>
      </c>
      <c r="J316" s="22"/>
      <c r="K316" s="23" t="str">
        <f t="shared" si="37"/>
        <v/>
      </c>
      <c r="L316" s="23" t="str">
        <f t="shared" si="38"/>
        <v/>
      </c>
      <c r="N316" s="53" t="str">
        <f>IF(B316="totale",SUM($N$26:N315),IF($B316="","",((1/$G$18*FISSO!$E$18*#REF!))))</f>
        <v/>
      </c>
      <c r="P316" s="56">
        <f>IF(B316="totale",SUM(P$26:P315),ROUND(M316,2))</f>
        <v>0</v>
      </c>
      <c r="Q316" s="45"/>
    </row>
    <row r="317" spans="2:17" ht="14.25" customHeight="1" x14ac:dyDescent="0.3">
      <c r="B317" s="24" t="str">
        <f t="shared" si="35"/>
        <v/>
      </c>
      <c r="C317" s="25" t="str">
        <f t="shared" si="39"/>
        <v/>
      </c>
      <c r="D317" s="21" t="str">
        <f>IF(B317="Totale",SUM($D$26:D316),IF(B317="","",IF(B317=$L$17,$G$17-(SUM($D$26:D316)),(($A$7*(1/((1+$L$19)^($L$17-B316))))))))</f>
        <v/>
      </c>
      <c r="E317" s="22"/>
      <c r="F317" s="22" t="e">
        <f t="shared" si="36"/>
        <v>#VALUE!</v>
      </c>
      <c r="G317" s="22"/>
      <c r="H317" s="22"/>
      <c r="I317" s="22" t="str">
        <f>IF(B317="Totale",SUM($I$26:I316),IF(B317="","",(($L$18-D317))))</f>
        <v/>
      </c>
      <c r="J317" s="22"/>
      <c r="K317" s="23" t="str">
        <f t="shared" si="37"/>
        <v/>
      </c>
      <c r="L317" s="23" t="str">
        <f t="shared" si="38"/>
        <v/>
      </c>
      <c r="N317" s="53" t="str">
        <f>IF(B317="totale",SUM($N$26:N316),IF($B317="","",((1/$G$18*FISSO!$E$18*#REF!))))</f>
        <v/>
      </c>
      <c r="P317" s="56">
        <f>IF(B317="totale",SUM(P$26:P316),ROUND(M317,2))</f>
        <v>0</v>
      </c>
      <c r="Q317" s="45"/>
    </row>
    <row r="318" spans="2:17" ht="14.25" customHeight="1" x14ac:dyDescent="0.3">
      <c r="B318" s="24" t="str">
        <f t="shared" si="35"/>
        <v/>
      </c>
      <c r="C318" s="25" t="str">
        <f t="shared" si="39"/>
        <v/>
      </c>
      <c r="D318" s="21" t="str">
        <f>IF(B318="Totale",SUM($D$26:D317),IF(B318="","",IF(B318=$L$17,$G$17-(SUM($D$26:D317)),(($A$7*(1/((1+$L$19)^($L$17-B317))))))))</f>
        <v/>
      </c>
      <c r="E318" s="22"/>
      <c r="F318" s="22" t="e">
        <f t="shared" si="36"/>
        <v>#VALUE!</v>
      </c>
      <c r="G318" s="22"/>
      <c r="H318" s="22"/>
      <c r="I318" s="22" t="str">
        <f>IF(B318="Totale",SUM($I$26:I317),IF(B318="","",(($L$18-D318))))</f>
        <v/>
      </c>
      <c r="J318" s="22"/>
      <c r="K318" s="23" t="str">
        <f t="shared" si="37"/>
        <v/>
      </c>
      <c r="L318" s="23" t="str">
        <f t="shared" si="38"/>
        <v/>
      </c>
      <c r="N318" s="53" t="str">
        <f>IF(B318="totale",SUM($N$26:N317),IF($B318="","",((1/$G$18*FISSO!$E$18*#REF!))))</f>
        <v/>
      </c>
      <c r="P318" s="56">
        <f>IF(B318="totale",SUM(P$26:P317),ROUND(M318,2))</f>
        <v>0</v>
      </c>
      <c r="Q318" s="45"/>
    </row>
    <row r="319" spans="2:17" ht="14.25" customHeight="1" x14ac:dyDescent="0.3">
      <c r="B319" s="24" t="str">
        <f t="shared" si="35"/>
        <v/>
      </c>
      <c r="C319" s="25" t="str">
        <f t="shared" si="39"/>
        <v/>
      </c>
      <c r="D319" s="21" t="str">
        <f>IF(B319="Totale",SUM($D$26:D318),IF(B319="","",IF(B319=$L$17,$G$17-(SUM($D$26:D318)),(($A$7*(1/((1+$L$19)^($L$17-B318))))))))</f>
        <v/>
      </c>
      <c r="E319" s="22"/>
      <c r="F319" s="22" t="e">
        <f t="shared" si="36"/>
        <v>#VALUE!</v>
      </c>
      <c r="G319" s="22"/>
      <c r="H319" s="22"/>
      <c r="I319" s="22" t="str">
        <f>IF(B319="Totale",SUM($I$26:I318),IF(B319="","",(($L$18-D319))))</f>
        <v/>
      </c>
      <c r="J319" s="22"/>
      <c r="K319" s="23" t="str">
        <f t="shared" si="37"/>
        <v/>
      </c>
      <c r="L319" s="23" t="str">
        <f t="shared" si="38"/>
        <v/>
      </c>
      <c r="N319" s="53" t="str">
        <f>IF(B319="totale",SUM($N$26:N318),IF($B319="","",((1/$G$18*FISSO!$E$18*#REF!))))</f>
        <v/>
      </c>
      <c r="P319" s="56">
        <f>IF(B319="totale",SUM(P$26:P318),ROUND(M319,2))</f>
        <v>0</v>
      </c>
      <c r="Q319" s="45"/>
    </row>
    <row r="320" spans="2:17" ht="14.25" customHeight="1" x14ac:dyDescent="0.3">
      <c r="B320" s="24" t="str">
        <f t="shared" si="35"/>
        <v/>
      </c>
      <c r="C320" s="25" t="str">
        <f t="shared" si="39"/>
        <v/>
      </c>
      <c r="D320" s="21" t="str">
        <f>IF(B320="Totale",SUM($D$26:D319),IF(B320="","",IF(B320=$L$17,$G$17-(SUM($D$26:D319)),(($A$7*(1/((1+$L$19)^($L$17-B319))))))))</f>
        <v/>
      </c>
      <c r="E320" s="22"/>
      <c r="F320" s="22" t="e">
        <f t="shared" si="36"/>
        <v>#VALUE!</v>
      </c>
      <c r="G320" s="22"/>
      <c r="H320" s="22"/>
      <c r="I320" s="22" t="str">
        <f>IF(B320="Totale",SUM($I$26:I319),IF(B320="","",(($L$18-D320))))</f>
        <v/>
      </c>
      <c r="J320" s="22"/>
      <c r="K320" s="23" t="str">
        <f t="shared" si="37"/>
        <v/>
      </c>
      <c r="L320" s="23" t="str">
        <f t="shared" si="38"/>
        <v/>
      </c>
      <c r="N320" s="53" t="str">
        <f>IF(B320="totale",SUM($N$26:N319),IF($B320="","",((1/$G$18*FISSO!$E$18*#REF!))))</f>
        <v/>
      </c>
      <c r="P320" s="56">
        <f>IF(B320="totale",SUM(P$26:P319),ROUND(M320,2))</f>
        <v>0</v>
      </c>
      <c r="Q320" s="45"/>
    </row>
    <row r="321" spans="1:17" ht="14.25" customHeight="1" x14ac:dyDescent="0.3">
      <c r="B321" s="24" t="str">
        <f t="shared" si="35"/>
        <v/>
      </c>
      <c r="C321" s="25" t="str">
        <f t="shared" si="39"/>
        <v/>
      </c>
      <c r="D321" s="21" t="str">
        <f>IF(B321="Totale",SUM($D$26:D320),IF(B321="","",IF(B321=$L$17,$G$17-(SUM($D$26:D320)),(($A$7*(1/((1+$L$19)^($L$17-B320))))))))</f>
        <v/>
      </c>
      <c r="E321" s="22"/>
      <c r="F321" s="22" t="e">
        <f t="shared" si="36"/>
        <v>#VALUE!</v>
      </c>
      <c r="G321" s="22"/>
      <c r="H321" s="22"/>
      <c r="I321" s="22" t="str">
        <f>IF(B321="Totale",SUM($I$26:I320),IF(B321="","",(($L$18-D321))))</f>
        <v/>
      </c>
      <c r="J321" s="22"/>
      <c r="K321" s="23" t="str">
        <f t="shared" si="37"/>
        <v/>
      </c>
      <c r="L321" s="23" t="str">
        <f t="shared" si="38"/>
        <v/>
      </c>
      <c r="N321" s="53" t="str">
        <f>IF(B321="totale",SUM($N$26:N320),IF($B321="","",((1/$G$18*FISSO!$E$18*#REF!))))</f>
        <v/>
      </c>
      <c r="P321" s="56">
        <f>IF(B321="totale",SUM(P$26:P320),ROUND(M321,2))</f>
        <v>0</v>
      </c>
      <c r="Q321" s="45"/>
    </row>
    <row r="322" spans="1:17" ht="14.25" customHeight="1" x14ac:dyDescent="0.3">
      <c r="B322" s="24" t="str">
        <f t="shared" si="35"/>
        <v/>
      </c>
      <c r="C322" s="25" t="str">
        <f t="shared" si="39"/>
        <v/>
      </c>
      <c r="D322" s="21" t="str">
        <f>IF(B322="Totale",SUM($D$26:D321),IF(B322="","",IF(B322=$L$17,$G$17-(SUM($D$26:D321)),(($A$7*(1/((1+$L$19)^($L$17-B321))))))))</f>
        <v/>
      </c>
      <c r="E322" s="22"/>
      <c r="F322" s="22" t="e">
        <f t="shared" si="36"/>
        <v>#VALUE!</v>
      </c>
      <c r="G322" s="22"/>
      <c r="H322" s="22"/>
      <c r="I322" s="22" t="str">
        <f>IF(B322="Totale",SUM($I$26:I321),IF(B322="","",(($L$18-D322))))</f>
        <v/>
      </c>
      <c r="J322" s="22"/>
      <c r="K322" s="23" t="str">
        <f t="shared" si="37"/>
        <v/>
      </c>
      <c r="L322" s="23" t="str">
        <f t="shared" si="38"/>
        <v/>
      </c>
      <c r="N322" s="53" t="str">
        <f>IF(B322="totale",SUM($N$26:N321),IF($B322="","",((1/$G$18*FISSO!$E$18*#REF!))))</f>
        <v/>
      </c>
      <c r="P322" s="56">
        <f>IF(B322="totale",SUM(P$26:P321),ROUND(M322,2))</f>
        <v>0</v>
      </c>
      <c r="Q322" s="45"/>
    </row>
    <row r="323" spans="1:17" ht="14.25" customHeight="1" x14ac:dyDescent="0.3">
      <c r="B323" s="24" t="str">
        <f t="shared" si="35"/>
        <v/>
      </c>
      <c r="C323" s="25" t="str">
        <f t="shared" si="39"/>
        <v/>
      </c>
      <c r="D323" s="21" t="str">
        <f>IF(B323="Totale",SUM($D$26:D322),IF(B323="","",IF(B323=$L$17,$G$17-(SUM($D$26:D322)),(($A$7*(1/((1+$L$19)^($L$17-B322))))))))</f>
        <v/>
      </c>
      <c r="E323" s="22"/>
      <c r="F323" s="22" t="e">
        <f t="shared" si="36"/>
        <v>#VALUE!</v>
      </c>
      <c r="G323" s="22"/>
      <c r="H323" s="22"/>
      <c r="I323" s="22" t="str">
        <f>IF(B323="Totale",SUM($I$26:I322),IF(B323="","",(($L$18-D323))))</f>
        <v/>
      </c>
      <c r="J323" s="22"/>
      <c r="K323" s="23" t="str">
        <f t="shared" si="37"/>
        <v/>
      </c>
      <c r="L323" s="23" t="str">
        <f t="shared" si="38"/>
        <v/>
      </c>
      <c r="N323" s="53" t="str">
        <f>IF(B323="totale",SUM($N$26:N322),IF($B323="","",((1/$G$18*FISSO!$E$18*#REF!))))</f>
        <v/>
      </c>
      <c r="P323" s="56">
        <f>IF(B323="totale",SUM(P$26:P322),ROUND(M323,2))</f>
        <v>0</v>
      </c>
      <c r="Q323" s="45"/>
    </row>
    <row r="324" spans="1:17" ht="14.25" customHeight="1" x14ac:dyDescent="0.3">
      <c r="B324" s="24" t="str">
        <f t="shared" si="35"/>
        <v/>
      </c>
      <c r="C324" s="25" t="str">
        <f t="shared" si="39"/>
        <v/>
      </c>
      <c r="D324" s="21" t="str">
        <f>IF(B324="Totale",SUM($D$26:D323),IF(B324="","",IF(B324=$L$17,$G$17-(SUM($D$26:D323)),(($A$7*(1/((1+$L$19)^($L$17-B323))))))))</f>
        <v/>
      </c>
      <c r="E324" s="22"/>
      <c r="F324" s="22" t="e">
        <f t="shared" si="36"/>
        <v>#VALUE!</v>
      </c>
      <c r="G324" s="22"/>
      <c r="H324" s="22"/>
      <c r="I324" s="22" t="str">
        <f>IF(B324="Totale",SUM($I$26:I323),IF(B324="","",(($L$18-D324))))</f>
        <v/>
      </c>
      <c r="J324" s="22"/>
      <c r="K324" s="23" t="str">
        <f t="shared" si="37"/>
        <v/>
      </c>
      <c r="L324" s="23" t="str">
        <f t="shared" si="38"/>
        <v/>
      </c>
      <c r="N324" s="53" t="str">
        <f>IF(B324="totale",SUM($N$26:N323),IF($B324="","",((1/$G$18*FISSO!$E$18*#REF!))))</f>
        <v/>
      </c>
      <c r="P324" s="56">
        <f>IF(B324="totale",SUM(P$26:P323),ROUND(M324,2))</f>
        <v>0</v>
      </c>
      <c r="Q324" s="45"/>
    </row>
    <row r="325" spans="1:17" ht="14.25" customHeight="1" x14ac:dyDescent="0.3">
      <c r="B325" s="24" t="str">
        <f t="shared" si="35"/>
        <v/>
      </c>
      <c r="C325" s="25" t="str">
        <f t="shared" si="39"/>
        <v/>
      </c>
      <c r="D325" s="21" t="str">
        <f>IF(B325="Totale",SUM($D$26:D324),IF(B325="","",IF(B325=$L$17,$G$17-(SUM($D$26:D324)),(($A$7*(1/((1+$L$19)^($L$17-B324))))))))</f>
        <v/>
      </c>
      <c r="E325" s="22"/>
      <c r="F325" s="22" t="e">
        <f t="shared" si="36"/>
        <v>#VALUE!</v>
      </c>
      <c r="G325" s="22"/>
      <c r="H325" s="22"/>
      <c r="I325" s="22" t="str">
        <f>IF(B325="Totale",SUM($I$26:I324),IF(B325="","",(($L$18-D325))))</f>
        <v/>
      </c>
      <c r="J325" s="22"/>
      <c r="K325" s="23" t="str">
        <f t="shared" si="37"/>
        <v/>
      </c>
      <c r="L325" s="23" t="str">
        <f t="shared" si="38"/>
        <v/>
      </c>
      <c r="N325" s="53" t="str">
        <f>IF(B325="totale",SUM($N$26:N324),IF($B325="","",((1/$G$18*FISSO!$E$18*#REF!))))</f>
        <v/>
      </c>
      <c r="P325" s="56">
        <f>IF(B325="totale",SUM(P$26:P324),ROUND(M325,2))</f>
        <v>0</v>
      </c>
      <c r="Q325" s="45"/>
    </row>
    <row r="326" spans="1:17" ht="14.25" customHeight="1" x14ac:dyDescent="0.3">
      <c r="B326" s="24" t="str">
        <f t="shared" si="35"/>
        <v/>
      </c>
      <c r="C326" s="25" t="str">
        <f t="shared" si="39"/>
        <v/>
      </c>
      <c r="D326" s="21" t="str">
        <f>IF(B326="Totale",SUM($D$26:D325),IF(B326="","",IF(B326=$L$17,$G$17-(SUM($D$26:D325)),(($A$7*(1/((1+$L$19)^($L$17-B325))))))))</f>
        <v/>
      </c>
      <c r="E326" s="22"/>
      <c r="F326" s="22" t="e">
        <f t="shared" si="36"/>
        <v>#VALUE!</v>
      </c>
      <c r="G326" s="22"/>
      <c r="H326" s="22"/>
      <c r="I326" s="22" t="str">
        <f>IF(B326="Totale",SUM($I$26:I325),IF(B326="","",(($L$18-D326))))</f>
        <v/>
      </c>
      <c r="J326" s="22"/>
      <c r="K326" s="23" t="str">
        <f t="shared" si="37"/>
        <v/>
      </c>
      <c r="L326" s="23" t="str">
        <f t="shared" si="38"/>
        <v/>
      </c>
      <c r="N326" s="53" t="str">
        <f>IF(B326="totale",SUM($N$26:N325),IF($B326="","",((1/$G$18*FISSO!$E$18*#REF!))))</f>
        <v/>
      </c>
      <c r="P326" s="56">
        <f>IF(B326="totale",SUM(P$26:P325),ROUND(M326,2))</f>
        <v>0</v>
      </c>
      <c r="Q326" s="45"/>
    </row>
    <row r="327" spans="1:17" ht="14.25" customHeight="1" thickBot="1" x14ac:dyDescent="0.4">
      <c r="B327" s="147">
        <f>IF($L$17=0,"",IF($L$17&lt;&gt;B49,IF(B49="Totale","",IF(B49="","",B49+1)),"Totale"))</f>
        <v>25</v>
      </c>
      <c r="C327" s="148"/>
      <c r="D327" s="30">
        <f>SUM(D26:D326)</f>
        <v>80000</v>
      </c>
      <c r="E327" s="30"/>
      <c r="F327" s="30"/>
      <c r="G327" s="30"/>
      <c r="H327" s="30"/>
      <c r="I327" s="30">
        <f>SUM(I26:I326)</f>
        <v>6333.5199999999877</v>
      </c>
      <c r="J327" s="71"/>
      <c r="K327" s="31">
        <f>SUM(K41:K326)</f>
        <v>7062.1513514297167</v>
      </c>
      <c r="L327" s="23">
        <f t="shared" si="38"/>
        <v>7062.1513514297167</v>
      </c>
      <c r="N327" s="53" t="e">
        <f>IF(B327="totale",SUM($N$26:N326),IF($B327="","",((1/$G$18*FISSO!$E$18*#REF!))))</f>
        <v>#REF!</v>
      </c>
      <c r="P327" s="56">
        <f>IF(B327="totale",SUM(P$26:P326),ROUND(M327,2))</f>
        <v>0</v>
      </c>
      <c r="Q327" s="45"/>
    </row>
    <row r="328" spans="1:17" ht="14.25" customHeight="1" thickTop="1" x14ac:dyDescent="0.3">
      <c r="A328" s="29"/>
      <c r="B328" s="32">
        <f>IF($L$17=0,"",IF($L$17&lt;&gt;B327,IF(B327="Totale","",IF(B327="","",B327+1)),"Totale"))</f>
        <v>26</v>
      </c>
      <c r="C328" s="33"/>
      <c r="D328" s="34">
        <f>D327/2</f>
        <v>40000</v>
      </c>
      <c r="E328" s="34"/>
      <c r="F328" s="34"/>
      <c r="G328" s="34"/>
      <c r="H328" s="34"/>
      <c r="I328" s="34">
        <f>I327/2</f>
        <v>3166.7599999999939</v>
      </c>
      <c r="J328" s="34"/>
      <c r="K328" s="35">
        <f>K327/2</f>
        <v>3531.0756757148583</v>
      </c>
      <c r="L328" s="23">
        <f t="shared" si="38"/>
        <v>3531.0756757148583</v>
      </c>
      <c r="N328" s="53" t="e">
        <f>IF(B328="totale",SUM($N$26:N327),IF($B328="","",((1/$G$18*FISSO!$E$18*#REF!))))</f>
        <v>#REF!</v>
      </c>
      <c r="P328" s="56">
        <f>IF(B328="totale",SUM(P$26:P327),ROUND(M328,2))</f>
        <v>0</v>
      </c>
      <c r="Q328" s="45"/>
    </row>
    <row r="329" spans="1:17" ht="15" x14ac:dyDescent="0.3">
      <c r="B329" s="32"/>
      <c r="C329" s="36"/>
      <c r="D329" s="37"/>
      <c r="E329" s="37"/>
      <c r="F329" s="37"/>
      <c r="G329" s="37"/>
      <c r="H329" s="37"/>
      <c r="I329" s="38"/>
      <c r="J329" s="38"/>
      <c r="K329" s="39"/>
      <c r="L329" s="23" t="str">
        <f t="shared" si="38"/>
        <v/>
      </c>
      <c r="N329" s="53" t="str">
        <f>IF(B329="totale",SUM($N$26:N328),IF($B329="","",((1/$G$18*FISSO!$E$18*#REF!))))</f>
        <v/>
      </c>
      <c r="P329" s="56">
        <f>IF(B329="totale",SUM(P$26:P328),ROUND(M329,2))</f>
        <v>0</v>
      </c>
      <c r="Q329" s="45"/>
    </row>
    <row r="330" spans="1:17" ht="15" x14ac:dyDescent="0.3">
      <c r="B330" s="32"/>
      <c r="C330" s="36"/>
      <c r="D330" s="37"/>
      <c r="E330" s="37"/>
      <c r="F330" s="37"/>
      <c r="G330" s="37"/>
      <c r="H330" s="37"/>
      <c r="I330" s="38"/>
      <c r="J330" s="38"/>
      <c r="K330" s="39"/>
      <c r="L330" s="23" t="str">
        <f t="shared" si="38"/>
        <v/>
      </c>
      <c r="N330" s="53" t="str">
        <f>IF(B330="totale",SUM($N$26:N329),IF($B330="","",((1/$G$18*FISSO!$E$18*#REF!))))</f>
        <v/>
      </c>
      <c r="P330" s="56">
        <f>IF(B330="totale",SUM(P$26:P329),ROUND(M330,2))</f>
        <v>0</v>
      </c>
      <c r="Q330" s="45"/>
    </row>
    <row r="331" spans="1:17" ht="15" x14ac:dyDescent="0.3">
      <c r="B331" s="32"/>
      <c r="C331" s="36"/>
      <c r="D331" s="37"/>
      <c r="E331" s="37"/>
      <c r="F331" s="37"/>
      <c r="G331" s="37"/>
      <c r="H331" s="37"/>
      <c r="I331" s="38"/>
      <c r="J331" s="38"/>
      <c r="K331" s="39"/>
      <c r="L331" s="23" t="str">
        <f t="shared" si="38"/>
        <v/>
      </c>
      <c r="N331" s="53" t="str">
        <f>IF(B331="totale",SUM($N$26:N330),IF($B331="","",((1/$G$18*FISSO!$E$18*#REF!))))</f>
        <v/>
      </c>
      <c r="P331" s="56">
        <f>IF(B331="totale",SUM(P$26:P330),ROUND(M331,2))</f>
        <v>0</v>
      </c>
      <c r="Q331" s="45"/>
    </row>
    <row r="332" spans="1:17" ht="15" x14ac:dyDescent="0.3">
      <c r="B332" s="32"/>
      <c r="C332" s="36"/>
      <c r="D332" s="37"/>
      <c r="E332" s="37"/>
      <c r="F332" s="37"/>
      <c r="G332" s="37"/>
      <c r="H332" s="37"/>
      <c r="I332" s="38"/>
      <c r="J332" s="38"/>
      <c r="K332" s="39"/>
      <c r="L332" s="23" t="str">
        <f t="shared" si="38"/>
        <v/>
      </c>
      <c r="N332" s="53" t="str">
        <f>IF(B332="totale",SUM($N$26:N331),IF($B332="","",((1/$G$18*FISSO!$E$18*#REF!))))</f>
        <v/>
      </c>
      <c r="P332" s="56">
        <f>IF(B332="totale",SUM(P$26:P331),ROUND(M332,2))</f>
        <v>0</v>
      </c>
      <c r="Q332" s="45"/>
    </row>
    <row r="333" spans="1:17" ht="15" x14ac:dyDescent="0.3">
      <c r="B333" s="32"/>
      <c r="C333" s="36"/>
      <c r="D333" s="37"/>
      <c r="E333" s="37"/>
      <c r="F333" s="37"/>
      <c r="G333" s="37"/>
      <c r="H333" s="37"/>
      <c r="I333" s="38"/>
      <c r="J333" s="38"/>
      <c r="K333" s="39"/>
      <c r="L333" s="23" t="str">
        <f t="shared" si="38"/>
        <v/>
      </c>
      <c r="N333" s="53" t="str">
        <f>IF(B333="totale",SUM($N$26:N332),IF($B333="","",((1/$G$18*FISSO!$E$18*#REF!))))</f>
        <v/>
      </c>
      <c r="P333" s="56">
        <f>IF(B333="totale",SUM(P$26:P332),ROUND(M333,2))</f>
        <v>0</v>
      </c>
      <c r="Q333" s="45"/>
    </row>
    <row r="334" spans="1:17" ht="15" x14ac:dyDescent="0.3">
      <c r="B334" s="32"/>
      <c r="C334" s="36"/>
      <c r="D334" s="37"/>
      <c r="E334" s="37"/>
      <c r="F334" s="37"/>
      <c r="G334" s="37"/>
      <c r="H334" s="37"/>
      <c r="I334" s="38"/>
      <c r="J334" s="38"/>
      <c r="K334" s="39"/>
      <c r="L334" s="23" t="str">
        <f t="shared" si="38"/>
        <v/>
      </c>
      <c r="N334" s="53" t="str">
        <f>IF(B334="totale",SUM($N$26:N333),IF($B334="","",((1/$G$18*FISSO!$E$18*#REF!))))</f>
        <v/>
      </c>
      <c r="P334" s="56">
        <f>IF(B334="totale",SUM(P$26:P333),ROUND(M334,2))</f>
        <v>0</v>
      </c>
      <c r="Q334" s="45"/>
    </row>
    <row r="335" spans="1:17" ht="15" x14ac:dyDescent="0.3">
      <c r="B335" s="32"/>
      <c r="C335" s="36"/>
      <c r="D335" s="37"/>
      <c r="E335" s="37"/>
      <c r="F335" s="37"/>
      <c r="G335" s="37"/>
      <c r="H335" s="37"/>
      <c r="I335" s="38"/>
      <c r="J335" s="38"/>
      <c r="K335" s="39"/>
      <c r="L335" s="23" t="str">
        <f t="shared" si="38"/>
        <v/>
      </c>
      <c r="N335" s="53" t="str">
        <f>IF(B335="totale",SUM($N$26:N334),IF($B335="","",((1/$G$18*FISSO!$E$18*#REF!))))</f>
        <v/>
      </c>
      <c r="P335" s="56">
        <f>IF(B335="totale",SUM(P$26:P334),ROUND(M335,2))</f>
        <v>0</v>
      </c>
      <c r="Q335" s="45"/>
    </row>
    <row r="336" spans="1:17" ht="15" x14ac:dyDescent="0.3">
      <c r="B336" s="32"/>
      <c r="C336" s="36"/>
      <c r="D336" s="37"/>
      <c r="E336" s="37"/>
      <c r="F336" s="37"/>
      <c r="G336" s="37"/>
      <c r="H336" s="37"/>
      <c r="I336" s="38"/>
      <c r="J336" s="38"/>
      <c r="K336" s="39"/>
      <c r="L336" s="23" t="str">
        <f t="shared" si="38"/>
        <v/>
      </c>
      <c r="N336" s="53" t="str">
        <f>IF(B336="totale",SUM($N$26:N335),IF($B336="","",((1/$G$18*FISSO!$E$18*#REF!))))</f>
        <v/>
      </c>
      <c r="P336" s="56">
        <f>IF(B336="totale",SUM(P$26:P335),ROUND(M336,2))</f>
        <v>0</v>
      </c>
      <c r="Q336" s="45"/>
    </row>
    <row r="337" spans="2:17" ht="15" x14ac:dyDescent="0.3">
      <c r="B337" s="32"/>
      <c r="C337" s="36"/>
      <c r="D337" s="37"/>
      <c r="E337" s="37"/>
      <c r="F337" s="37"/>
      <c r="G337" s="37"/>
      <c r="H337" s="37"/>
      <c r="I337" s="38"/>
      <c r="J337" s="38"/>
      <c r="K337" s="39"/>
      <c r="L337" s="23" t="str">
        <f t="shared" si="38"/>
        <v/>
      </c>
      <c r="N337" s="53" t="str">
        <f>IF(B337="totale",SUM($N$26:N336),IF($B337="","",((1/$G$18*FISSO!$E$18*#REF!))))</f>
        <v/>
      </c>
      <c r="P337" s="56">
        <f>IF(B337="totale",SUM(P$26:P336),ROUND(M337,2))</f>
        <v>0</v>
      </c>
      <c r="Q337" s="45"/>
    </row>
    <row r="338" spans="2:17" ht="15" x14ac:dyDescent="0.3">
      <c r="B338" s="32"/>
      <c r="C338" s="36"/>
      <c r="D338" s="37"/>
      <c r="E338" s="37"/>
      <c r="F338" s="37"/>
      <c r="G338" s="37"/>
      <c r="H338" s="37"/>
      <c r="I338" s="38"/>
      <c r="J338" s="38"/>
      <c r="K338" s="39"/>
      <c r="L338" s="23" t="str">
        <f t="shared" si="38"/>
        <v/>
      </c>
      <c r="N338" s="53" t="str">
        <f>IF(B338="totale",SUM($N$26:N337),IF($B338="","",((1/$G$18*FISSO!$E$18*#REF!))))</f>
        <v/>
      </c>
      <c r="P338" s="56">
        <f>IF(B338="totale",SUM(P$26:P337),ROUND(M338,2))</f>
        <v>0</v>
      </c>
      <c r="Q338" s="45"/>
    </row>
    <row r="339" spans="2:17" ht="15" x14ac:dyDescent="0.3">
      <c r="B339" s="32"/>
      <c r="C339" s="36"/>
      <c r="D339" s="37"/>
      <c r="E339" s="37"/>
      <c r="F339" s="37"/>
      <c r="G339" s="37"/>
      <c r="H339" s="37"/>
      <c r="I339" s="38"/>
      <c r="J339" s="38"/>
      <c r="K339" s="39"/>
      <c r="L339" s="23" t="str">
        <f t="shared" si="38"/>
        <v/>
      </c>
      <c r="N339" s="53" t="str">
        <f>IF(B339="totale",SUM($N$26:N338),IF($B339="","",((1/$G$18*FISSO!$E$18*#REF!))))</f>
        <v/>
      </c>
      <c r="P339" s="56">
        <f>IF(B339="totale",SUM(P$26:P338),ROUND(M339,2))</f>
        <v>0</v>
      </c>
      <c r="Q339" s="45"/>
    </row>
    <row r="340" spans="2:17" ht="15" x14ac:dyDescent="0.3">
      <c r="B340" s="32"/>
      <c r="C340" s="36"/>
      <c r="D340" s="37"/>
      <c r="E340" s="37"/>
      <c r="F340" s="37"/>
      <c r="G340" s="37"/>
      <c r="H340" s="37"/>
      <c r="I340" s="38"/>
      <c r="J340" s="38"/>
      <c r="K340" s="39"/>
      <c r="L340" s="23" t="str">
        <f t="shared" si="38"/>
        <v/>
      </c>
      <c r="N340" s="53" t="str">
        <f>IF(B340="totale",SUM($N$26:N339),IF($B340="","",((1/$G$18*FISSO!$E$18*#REF!))))</f>
        <v/>
      </c>
      <c r="P340" s="56">
        <f>IF(B340="totale",SUM(P$26:P339),ROUND(M340,2))</f>
        <v>0</v>
      </c>
      <c r="Q340" s="45"/>
    </row>
    <row r="341" spans="2:17" ht="15" x14ac:dyDescent="0.3">
      <c r="B341" s="32"/>
      <c r="C341" s="36"/>
      <c r="D341" s="37"/>
      <c r="E341" s="37"/>
      <c r="F341" s="37"/>
      <c r="G341" s="37"/>
      <c r="H341" s="37"/>
      <c r="I341" s="38"/>
      <c r="J341" s="38"/>
      <c r="K341" s="39"/>
      <c r="L341" s="23" t="str">
        <f t="shared" si="38"/>
        <v/>
      </c>
      <c r="N341" s="53" t="str">
        <f>IF(B341="totale",SUM($N$26:N340),IF($B341="","",((1/$G$18*FISSO!$E$18*#REF!))))</f>
        <v/>
      </c>
      <c r="P341" s="56">
        <f>IF(B341="totale",SUM(P$26:P340),ROUND(M341,2))</f>
        <v>0</v>
      </c>
      <c r="Q341" s="45"/>
    </row>
    <row r="342" spans="2:17" ht="15" x14ac:dyDescent="0.3">
      <c r="B342" s="32"/>
      <c r="C342" s="36"/>
      <c r="D342" s="37"/>
      <c r="E342" s="37"/>
      <c r="F342" s="37"/>
      <c r="G342" s="37"/>
      <c r="H342" s="37"/>
      <c r="I342" s="38"/>
      <c r="J342" s="38"/>
      <c r="K342" s="39"/>
      <c r="L342" s="23" t="str">
        <f t="shared" si="38"/>
        <v/>
      </c>
      <c r="N342" s="53" t="str">
        <f>IF(B342="totale",SUM($N$26:N341),IF($B342="","",((1/$G$18*FISSO!$E$18*#REF!))))</f>
        <v/>
      </c>
      <c r="P342" s="56">
        <f>IF(B342="totale",SUM(P$26:P341),ROUND(M342,2))</f>
        <v>0</v>
      </c>
      <c r="Q342" s="45"/>
    </row>
    <row r="343" spans="2:17" ht="15" x14ac:dyDescent="0.3">
      <c r="B343" s="32"/>
      <c r="C343" s="36"/>
      <c r="D343" s="37"/>
      <c r="E343" s="37"/>
      <c r="F343" s="37"/>
      <c r="G343" s="37"/>
      <c r="H343" s="37"/>
      <c r="I343" s="38"/>
      <c r="J343" s="38"/>
      <c r="K343" s="39"/>
      <c r="L343" s="23" t="str">
        <f t="shared" si="38"/>
        <v/>
      </c>
      <c r="N343" s="53" t="str">
        <f>IF(B343="totale",SUM($N$26:N342),IF($B343="","",((1/$G$18*FISSO!$E$18*#REF!))))</f>
        <v/>
      </c>
      <c r="P343" s="56">
        <f>IF(B343="totale",SUM(P$26:P342),ROUND(M343,2))</f>
        <v>0</v>
      </c>
      <c r="Q343" s="45"/>
    </row>
    <row r="344" spans="2:17" ht="15" x14ac:dyDescent="0.3">
      <c r="B344" s="32"/>
      <c r="C344" s="36"/>
      <c r="D344" s="37"/>
      <c r="E344" s="37"/>
      <c r="F344" s="37"/>
      <c r="G344" s="37"/>
      <c r="H344" s="37"/>
      <c r="I344" s="38"/>
      <c r="J344" s="38"/>
      <c r="K344" s="39"/>
      <c r="L344" s="23" t="str">
        <f t="shared" si="38"/>
        <v/>
      </c>
      <c r="N344" s="53" t="str">
        <f>IF(B344="totale",SUM($N$26:N343),IF($B344="","",((1/$G$18*FISSO!$E$18*#REF!))))</f>
        <v/>
      </c>
      <c r="P344" s="56">
        <f>IF(B344="totale",SUM(P$26:P343),ROUND(M344,2))</f>
        <v>0</v>
      </c>
      <c r="Q344" s="45"/>
    </row>
    <row r="345" spans="2:17" ht="15" x14ac:dyDescent="0.3">
      <c r="B345" s="32"/>
      <c r="C345" s="36"/>
      <c r="D345" s="37"/>
      <c r="E345" s="37"/>
      <c r="F345" s="37"/>
      <c r="G345" s="37"/>
      <c r="H345" s="37"/>
      <c r="I345" s="38"/>
      <c r="J345" s="38"/>
      <c r="K345" s="39"/>
      <c r="L345" s="23" t="str">
        <f t="shared" si="38"/>
        <v/>
      </c>
      <c r="N345" s="53" t="str">
        <f>IF(B345="totale",SUM($N$26:N344),IF($B345="","",((1/$G$18*FISSO!$E$18*#REF!))))</f>
        <v/>
      </c>
      <c r="P345" s="56">
        <f>IF(B345="totale",SUM(P$26:P344),ROUND(M345,2))</f>
        <v>0</v>
      </c>
      <c r="Q345" s="45"/>
    </row>
    <row r="346" spans="2:17" ht="15" x14ac:dyDescent="0.3">
      <c r="B346" s="32"/>
      <c r="C346" s="36"/>
      <c r="D346" s="37"/>
      <c r="E346" s="37"/>
      <c r="F346" s="37"/>
      <c r="G346" s="37"/>
      <c r="H346" s="37"/>
      <c r="I346" s="38"/>
      <c r="J346" s="38"/>
      <c r="K346" s="39"/>
      <c r="L346" s="23" t="str">
        <f t="shared" si="38"/>
        <v/>
      </c>
      <c r="N346" s="53" t="str">
        <f>IF(B346="totale",SUM($N$26:N345),IF($B346="","",((1/$G$18*FISSO!$E$18*#REF!))))</f>
        <v/>
      </c>
      <c r="P346" s="56">
        <f>IF(B346="totale",SUM(P$26:P345),ROUND(M346,2))</f>
        <v>0</v>
      </c>
      <c r="Q346" s="45"/>
    </row>
    <row r="347" spans="2:17" ht="15" x14ac:dyDescent="0.3">
      <c r="B347" s="32"/>
      <c r="C347" s="36"/>
      <c r="D347" s="37"/>
      <c r="E347" s="37"/>
      <c r="F347" s="37"/>
      <c r="G347" s="37"/>
      <c r="H347" s="37"/>
      <c r="I347" s="38"/>
      <c r="J347" s="38"/>
      <c r="K347" s="39"/>
      <c r="L347" s="23" t="str">
        <f t="shared" si="38"/>
        <v/>
      </c>
      <c r="N347" s="53" t="str">
        <f>IF(B347="totale",SUM($N$26:N346),IF($B347="","",((1/$G$18*FISSO!$E$18*#REF!))))</f>
        <v/>
      </c>
      <c r="P347" s="56">
        <f>IF(B347="totale",SUM(P$26:P346),ROUND(M347,2))</f>
        <v>0</v>
      </c>
      <c r="Q347" s="45"/>
    </row>
    <row r="348" spans="2:17" ht="15" x14ac:dyDescent="0.3">
      <c r="B348" s="32"/>
      <c r="C348" s="36"/>
      <c r="D348" s="37"/>
      <c r="E348" s="37"/>
      <c r="F348" s="37"/>
      <c r="G348" s="37"/>
      <c r="H348" s="37"/>
      <c r="I348" s="38"/>
      <c r="J348" s="38"/>
      <c r="K348" s="39"/>
      <c r="L348" s="23" t="str">
        <f t="shared" si="38"/>
        <v/>
      </c>
      <c r="N348" s="53" t="str">
        <f>IF(B348="totale",SUM($N$26:N347),IF($B348="","",((1/$G$18*FISSO!$E$18*#REF!))))</f>
        <v/>
      </c>
      <c r="P348" s="56">
        <f>IF(B348="totale",SUM(P$26:P347),ROUND(M348,2))</f>
        <v>0</v>
      </c>
      <c r="Q348" s="45"/>
    </row>
    <row r="349" spans="2:17" ht="15" x14ac:dyDescent="0.3">
      <c r="B349" s="32"/>
      <c r="C349" s="36"/>
      <c r="D349" s="37"/>
      <c r="E349" s="37"/>
      <c r="F349" s="37"/>
      <c r="G349" s="37"/>
      <c r="H349" s="37"/>
      <c r="I349" s="38"/>
      <c r="J349" s="38"/>
      <c r="K349" s="39"/>
      <c r="L349" s="23" t="str">
        <f t="shared" si="38"/>
        <v/>
      </c>
      <c r="N349" s="53" t="str">
        <f>IF(B349="totale",SUM($N$26:N348),IF($B349="","",((1/$G$18*FISSO!$E$18*#REF!))))</f>
        <v/>
      </c>
      <c r="P349" s="56">
        <f>IF(B349="totale",SUM(P$26:P348),ROUND(M349,2))</f>
        <v>0</v>
      </c>
      <c r="Q349" s="45"/>
    </row>
    <row r="350" spans="2:17" ht="15" x14ac:dyDescent="0.3">
      <c r="B350" s="32"/>
      <c r="C350" s="36"/>
      <c r="D350" s="37"/>
      <c r="E350" s="37"/>
      <c r="F350" s="37"/>
      <c r="G350" s="37"/>
      <c r="H350" s="37"/>
      <c r="I350" s="38"/>
      <c r="J350" s="38"/>
      <c r="K350" s="39"/>
      <c r="L350" s="23" t="str">
        <f t="shared" si="38"/>
        <v/>
      </c>
      <c r="N350" s="53" t="str">
        <f>IF(B350="totale",SUM($N$26:N349),IF($B350="","",((1/$G$18*FISSO!$E$18*#REF!))))</f>
        <v/>
      </c>
      <c r="P350" s="56">
        <f>IF(B350="totale",SUM(P$26:P349),ROUND(M350,2))</f>
        <v>0</v>
      </c>
      <c r="Q350" s="45"/>
    </row>
    <row r="351" spans="2:17" ht="15" x14ac:dyDescent="0.3">
      <c r="B351" s="32"/>
      <c r="C351" s="36"/>
      <c r="D351" s="37"/>
      <c r="E351" s="37"/>
      <c r="F351" s="37"/>
      <c r="G351" s="37"/>
      <c r="H351" s="37"/>
      <c r="I351" s="38"/>
      <c r="J351" s="38"/>
      <c r="K351" s="39"/>
      <c r="L351" s="23" t="str">
        <f t="shared" si="38"/>
        <v/>
      </c>
      <c r="N351" s="53" t="str">
        <f>IF(B351="totale",SUM($N$26:N350),IF($B351="","",((1/$G$18*FISSO!$E$18*#REF!))))</f>
        <v/>
      </c>
      <c r="P351" s="56">
        <f>IF(B351="totale",SUM(P$26:P350),ROUND(M351,2))</f>
        <v>0</v>
      </c>
      <c r="Q351" s="45"/>
    </row>
    <row r="352" spans="2:17" ht="15" x14ac:dyDescent="0.3">
      <c r="B352" s="32"/>
      <c r="C352" s="36"/>
      <c r="D352" s="37"/>
      <c r="E352" s="37"/>
      <c r="F352" s="37"/>
      <c r="G352" s="37"/>
      <c r="H352" s="37"/>
      <c r="I352" s="38"/>
      <c r="J352" s="38"/>
      <c r="K352" s="39"/>
      <c r="L352" s="23" t="str">
        <f t="shared" si="38"/>
        <v/>
      </c>
      <c r="N352" s="53" t="str">
        <f>IF(B352="totale",SUM($N$26:N351),IF($B352="","",((1/$G$18*FISSO!$E$18*#REF!))))</f>
        <v/>
      </c>
      <c r="P352" s="56">
        <f>IF(B352="totale",SUM(P$26:P351),ROUND(M352,2))</f>
        <v>0</v>
      </c>
      <c r="Q352" s="45"/>
    </row>
    <row r="353" spans="2:17" ht="15" x14ac:dyDescent="0.3">
      <c r="B353" s="32"/>
      <c r="C353" s="36"/>
      <c r="D353" s="37"/>
      <c r="E353" s="37"/>
      <c r="F353" s="37"/>
      <c r="G353" s="37"/>
      <c r="H353" s="37"/>
      <c r="I353" s="38"/>
      <c r="J353" s="38"/>
      <c r="K353" s="39"/>
      <c r="L353" s="23" t="str">
        <f t="shared" si="38"/>
        <v/>
      </c>
      <c r="N353" s="53" t="str">
        <f>IF(B353="totale",SUM($N$26:N352),IF($B353="","",((1/$G$18*FISSO!$E$18*#REF!))))</f>
        <v/>
      </c>
      <c r="P353" s="56">
        <f>IF(B353="totale",SUM(P$26:P352),ROUND(M353,2))</f>
        <v>0</v>
      </c>
      <c r="Q353" s="45"/>
    </row>
    <row r="354" spans="2:17" ht="15" x14ac:dyDescent="0.3">
      <c r="B354" s="32"/>
      <c r="C354" s="36"/>
      <c r="D354" s="37"/>
      <c r="E354" s="37"/>
      <c r="F354" s="37"/>
      <c r="G354" s="37"/>
      <c r="H354" s="37"/>
      <c r="I354" s="38"/>
      <c r="J354" s="38"/>
      <c r="K354" s="39"/>
      <c r="L354" s="23" t="str">
        <f t="shared" si="38"/>
        <v/>
      </c>
      <c r="N354" s="53" t="str">
        <f>IF(B354="totale",SUM($N$26:N353),IF($B354="","",((1/$G$18*FISSO!$E$18*#REF!))))</f>
        <v/>
      </c>
      <c r="P354" s="56">
        <f>IF(B354="totale",SUM(P$26:P353),ROUND(M354,2))</f>
        <v>0</v>
      </c>
      <c r="Q354" s="45"/>
    </row>
    <row r="355" spans="2:17" ht="15" x14ac:dyDescent="0.3">
      <c r="B355" s="32"/>
      <c r="C355" s="36"/>
      <c r="D355" s="37"/>
      <c r="E355" s="37"/>
      <c r="F355" s="37"/>
      <c r="G355" s="37"/>
      <c r="H355" s="37"/>
      <c r="I355" s="38"/>
      <c r="J355" s="38"/>
      <c r="K355" s="39"/>
      <c r="L355" s="23" t="str">
        <f t="shared" si="38"/>
        <v/>
      </c>
      <c r="N355" s="53" t="str">
        <f>IF(B355="totale",SUM($N$26:N354),IF($B355="","",((1/$G$18*FISSO!$E$18*#REF!))))</f>
        <v/>
      </c>
      <c r="P355" s="56">
        <f>IF(B355="totale",SUM(P$26:P354),ROUND(M355,2))</f>
        <v>0</v>
      </c>
      <c r="Q355" s="45"/>
    </row>
    <row r="356" spans="2:17" ht="15" x14ac:dyDescent="0.3">
      <c r="B356" s="32"/>
      <c r="C356" s="36"/>
      <c r="D356" s="37"/>
      <c r="E356" s="37"/>
      <c r="F356" s="37"/>
      <c r="G356" s="37"/>
      <c r="H356" s="37"/>
      <c r="I356" s="38"/>
      <c r="J356" s="38"/>
      <c r="K356" s="39"/>
      <c r="L356" s="23" t="str">
        <f t="shared" si="38"/>
        <v/>
      </c>
      <c r="N356" s="53" t="str">
        <f>IF(B356="totale",SUM($N$26:N355),IF($B356="","",((1/$G$18*FISSO!$E$18*#REF!))))</f>
        <v/>
      </c>
      <c r="P356" s="56">
        <f>IF(B356="totale",SUM(P$26:P355),ROUND(M356,2))</f>
        <v>0</v>
      </c>
      <c r="Q356" s="45"/>
    </row>
    <row r="357" spans="2:17" ht="15" x14ac:dyDescent="0.3">
      <c r="B357" s="32"/>
      <c r="C357" s="36"/>
      <c r="D357" s="37"/>
      <c r="E357" s="37"/>
      <c r="F357" s="37"/>
      <c r="G357" s="37"/>
      <c r="H357" s="37"/>
      <c r="I357" s="38"/>
      <c r="J357" s="38"/>
      <c r="K357" s="39"/>
      <c r="L357" s="23" t="str">
        <f t="shared" ref="L357:L420" si="40">IF(B357="","",G357+K357)</f>
        <v/>
      </c>
      <c r="N357" s="53" t="str">
        <f>IF(B357="totale",SUM($N$26:N356),IF($B357="","",((1/$G$18*FISSO!$E$18*#REF!))))</f>
        <v/>
      </c>
      <c r="P357" s="56">
        <f>IF(B357="totale",SUM(P$26:P356),ROUND(M357,2))</f>
        <v>0</v>
      </c>
      <c r="Q357" s="45"/>
    </row>
    <row r="358" spans="2:17" ht="15" x14ac:dyDescent="0.3">
      <c r="B358" s="32"/>
      <c r="C358" s="36"/>
      <c r="D358" s="37"/>
      <c r="E358" s="37"/>
      <c r="F358" s="37"/>
      <c r="G358" s="37"/>
      <c r="H358" s="37"/>
      <c r="I358" s="38"/>
      <c r="J358" s="38"/>
      <c r="K358" s="39"/>
      <c r="L358" s="23" t="str">
        <f t="shared" si="40"/>
        <v/>
      </c>
      <c r="N358" s="53" t="str">
        <f>IF(B358="totale",SUM($N$26:N357),IF($B358="","",((1/$G$18*FISSO!$E$18*#REF!))))</f>
        <v/>
      </c>
      <c r="P358" s="56">
        <f>IF(B358="totale",SUM(P$26:P357),ROUND(M358,2))</f>
        <v>0</v>
      </c>
      <c r="Q358" s="45"/>
    </row>
    <row r="359" spans="2:17" ht="15" x14ac:dyDescent="0.3">
      <c r="B359" s="32"/>
      <c r="C359" s="36"/>
      <c r="D359" s="37"/>
      <c r="E359" s="37"/>
      <c r="F359" s="37"/>
      <c r="G359" s="37"/>
      <c r="H359" s="37"/>
      <c r="I359" s="38"/>
      <c r="J359" s="38"/>
      <c r="K359" s="39"/>
      <c r="L359" s="23" t="str">
        <f t="shared" si="40"/>
        <v/>
      </c>
      <c r="N359" s="53" t="str">
        <f>IF(B359="totale",SUM($N$26:N358),IF($B359="","",((1/$G$18*FISSO!$E$18*#REF!))))</f>
        <v/>
      </c>
      <c r="P359" s="56">
        <f>IF(B359="totale",SUM(P$26:P358),ROUND(M359,2))</f>
        <v>0</v>
      </c>
      <c r="Q359" s="45"/>
    </row>
    <row r="360" spans="2:17" ht="15" x14ac:dyDescent="0.3">
      <c r="B360" s="32"/>
      <c r="C360" s="36"/>
      <c r="D360" s="37"/>
      <c r="E360" s="37"/>
      <c r="F360" s="37"/>
      <c r="G360" s="37"/>
      <c r="H360" s="37"/>
      <c r="I360" s="38"/>
      <c r="J360" s="38"/>
      <c r="K360" s="39"/>
      <c r="L360" s="23" t="str">
        <f t="shared" si="40"/>
        <v/>
      </c>
      <c r="N360" s="53" t="str">
        <f>IF(B360="totale",SUM($N$26:N359),IF($B360="","",((1/$G$18*FISSO!$E$18*#REF!))))</f>
        <v/>
      </c>
      <c r="P360" s="56">
        <f>IF(B360="totale",SUM(P$26:P359),ROUND(M360,2))</f>
        <v>0</v>
      </c>
      <c r="Q360" s="45"/>
    </row>
    <row r="361" spans="2:17" ht="15" x14ac:dyDescent="0.3">
      <c r="B361" s="32"/>
      <c r="C361" s="36"/>
      <c r="D361" s="37"/>
      <c r="E361" s="37"/>
      <c r="F361" s="37"/>
      <c r="G361" s="37"/>
      <c r="H361" s="37"/>
      <c r="I361" s="38"/>
      <c r="J361" s="38"/>
      <c r="K361" s="39"/>
      <c r="L361" s="23" t="str">
        <f t="shared" si="40"/>
        <v/>
      </c>
      <c r="N361" s="53" t="str">
        <f>IF(B361="totale",SUM($N$26:N360),IF($B361="","",((1/$G$18*FISSO!$E$18*#REF!))))</f>
        <v/>
      </c>
      <c r="P361" s="56">
        <f>IF(B361="totale",SUM(P$26:P360),ROUND(M361,2))</f>
        <v>0</v>
      </c>
      <c r="Q361" s="45"/>
    </row>
    <row r="362" spans="2:17" ht="15" x14ac:dyDescent="0.3">
      <c r="B362" s="32"/>
      <c r="C362" s="36"/>
      <c r="D362" s="37"/>
      <c r="E362" s="37"/>
      <c r="F362" s="37"/>
      <c r="G362" s="37"/>
      <c r="H362" s="37"/>
      <c r="I362" s="38"/>
      <c r="J362" s="38"/>
      <c r="K362" s="39"/>
      <c r="L362" s="23" t="str">
        <f t="shared" si="40"/>
        <v/>
      </c>
      <c r="N362" s="53" t="str">
        <f>IF(B362="totale",SUM($N$26:N361),IF($B362="","",((1/$G$18*FISSO!$E$18*#REF!))))</f>
        <v/>
      </c>
      <c r="P362" s="56">
        <f>IF(B362="totale",SUM(P$26:P361),ROUND(M362,2))</f>
        <v>0</v>
      </c>
      <c r="Q362" s="45"/>
    </row>
    <row r="363" spans="2:17" ht="15" x14ac:dyDescent="0.3">
      <c r="B363" s="32"/>
      <c r="C363" s="36"/>
      <c r="D363" s="37"/>
      <c r="E363" s="37"/>
      <c r="F363" s="37"/>
      <c r="G363" s="37"/>
      <c r="H363" s="37"/>
      <c r="I363" s="38"/>
      <c r="J363" s="38"/>
      <c r="K363" s="39"/>
      <c r="L363" s="23" t="str">
        <f t="shared" si="40"/>
        <v/>
      </c>
      <c r="N363" s="53" t="str">
        <f>IF(B363="totale",SUM($N$26:N362),IF($B363="","",((1/$G$18*FISSO!$E$18*#REF!))))</f>
        <v/>
      </c>
      <c r="P363" s="56">
        <f>IF(B363="totale",SUM(P$26:P362),ROUND(M363,2))</f>
        <v>0</v>
      </c>
      <c r="Q363" s="45"/>
    </row>
    <row r="364" spans="2:17" ht="15" x14ac:dyDescent="0.3">
      <c r="B364" s="32"/>
      <c r="C364" s="36"/>
      <c r="D364" s="37"/>
      <c r="E364" s="37"/>
      <c r="F364" s="37"/>
      <c r="G364" s="37"/>
      <c r="H364" s="37"/>
      <c r="I364" s="38"/>
      <c r="J364" s="38"/>
      <c r="K364" s="39"/>
      <c r="L364" s="23" t="str">
        <f t="shared" si="40"/>
        <v/>
      </c>
      <c r="N364" s="53" t="str">
        <f>IF(B364="totale",SUM($N$26:N363),IF($B364="","",((1/$G$18*FISSO!$E$18*#REF!))))</f>
        <v/>
      </c>
      <c r="P364" s="56">
        <f>IF(B364="totale",SUM(P$26:P363),ROUND(M364,2))</f>
        <v>0</v>
      </c>
      <c r="Q364" s="45"/>
    </row>
    <row r="365" spans="2:17" ht="15" x14ac:dyDescent="0.3">
      <c r="B365" s="32"/>
      <c r="C365" s="36"/>
      <c r="D365" s="37"/>
      <c r="E365" s="37"/>
      <c r="F365" s="37"/>
      <c r="G365" s="37"/>
      <c r="H365" s="37"/>
      <c r="I365" s="38"/>
      <c r="J365" s="38"/>
      <c r="K365" s="39"/>
      <c r="L365" s="23" t="str">
        <f t="shared" si="40"/>
        <v/>
      </c>
      <c r="N365" s="53" t="str">
        <f>IF(B365="totale",SUM($N$26:N364),IF($B365="","",((1/$G$18*FISSO!$E$18*#REF!))))</f>
        <v/>
      </c>
      <c r="P365" s="56">
        <f>IF(B365="totale",SUM(P$26:P364),ROUND(M365,2))</f>
        <v>0</v>
      </c>
      <c r="Q365" s="45"/>
    </row>
    <row r="366" spans="2:17" ht="15" x14ac:dyDescent="0.3">
      <c r="B366" s="32"/>
      <c r="C366" s="36"/>
      <c r="D366" s="37"/>
      <c r="E366" s="37"/>
      <c r="F366" s="37"/>
      <c r="G366" s="37"/>
      <c r="H366" s="37"/>
      <c r="I366" s="38"/>
      <c r="J366" s="38"/>
      <c r="K366" s="39"/>
      <c r="L366" s="23" t="str">
        <f t="shared" si="40"/>
        <v/>
      </c>
      <c r="N366" s="53" t="str">
        <f>IF(B366="totale",SUM($N$26:N365),IF($B366="","",((1/$G$18*FISSO!$E$18*#REF!))))</f>
        <v/>
      </c>
      <c r="P366" s="56">
        <f>IF(B366="totale",SUM(P$26:P365),ROUND(M366,2))</f>
        <v>0</v>
      </c>
      <c r="Q366" s="45"/>
    </row>
    <row r="367" spans="2:17" ht="15" x14ac:dyDescent="0.3">
      <c r="B367" s="32"/>
      <c r="C367" s="36"/>
      <c r="D367" s="37"/>
      <c r="E367" s="37"/>
      <c r="F367" s="37"/>
      <c r="G367" s="37"/>
      <c r="H367" s="37"/>
      <c r="I367" s="38"/>
      <c r="J367" s="38"/>
      <c r="K367" s="39"/>
      <c r="L367" s="23" t="str">
        <f t="shared" si="40"/>
        <v/>
      </c>
      <c r="N367" s="53" t="str">
        <f>IF(B367="totale",SUM($N$26:N366),IF($B367="","",((1/$G$18*FISSO!$E$18*#REF!))))</f>
        <v/>
      </c>
      <c r="P367" s="56">
        <f>IF(B367="totale",SUM(P$26:P366),ROUND(M367,2))</f>
        <v>0</v>
      </c>
      <c r="Q367" s="45"/>
    </row>
    <row r="368" spans="2:17" ht="15" x14ac:dyDescent="0.3">
      <c r="B368" s="32"/>
      <c r="C368" s="36"/>
      <c r="D368" s="37"/>
      <c r="E368" s="37"/>
      <c r="F368" s="37"/>
      <c r="G368" s="37"/>
      <c r="H368" s="37"/>
      <c r="I368" s="38"/>
      <c r="J368" s="38"/>
      <c r="K368" s="39"/>
      <c r="L368" s="23" t="str">
        <f t="shared" si="40"/>
        <v/>
      </c>
      <c r="N368" s="53" t="str">
        <f>IF(B368="totale",SUM($N$26:N367),IF($B368="","",((1/$G$18*FISSO!$E$18*#REF!))))</f>
        <v/>
      </c>
      <c r="P368" s="56">
        <f>IF(B368="totale",SUM(P$26:P367),ROUND(M368,2))</f>
        <v>0</v>
      </c>
      <c r="Q368" s="45"/>
    </row>
    <row r="369" spans="2:17" ht="15" x14ac:dyDescent="0.3">
      <c r="B369" s="32"/>
      <c r="C369" s="36"/>
      <c r="D369" s="37"/>
      <c r="E369" s="37"/>
      <c r="F369" s="37"/>
      <c r="G369" s="37"/>
      <c r="H369" s="37"/>
      <c r="I369" s="38"/>
      <c r="J369" s="38"/>
      <c r="K369" s="39"/>
      <c r="L369" s="23" t="str">
        <f t="shared" si="40"/>
        <v/>
      </c>
      <c r="N369" s="53" t="str">
        <f>IF(B369="totale",SUM($N$26:N368),IF($B369="","",((1/$G$18*FISSO!$E$18*#REF!))))</f>
        <v/>
      </c>
      <c r="P369" s="56">
        <f>IF(B369="totale",SUM(P$26:P368),ROUND(M369,2))</f>
        <v>0</v>
      </c>
      <c r="Q369" s="45"/>
    </row>
    <row r="370" spans="2:17" ht="15" x14ac:dyDescent="0.3">
      <c r="B370" s="32"/>
      <c r="C370" s="36"/>
      <c r="D370" s="37"/>
      <c r="E370" s="37"/>
      <c r="F370" s="37"/>
      <c r="G370" s="37"/>
      <c r="H370" s="37"/>
      <c r="I370" s="38"/>
      <c r="J370" s="38"/>
      <c r="K370" s="39"/>
      <c r="L370" s="23" t="str">
        <f t="shared" si="40"/>
        <v/>
      </c>
      <c r="N370" s="53" t="str">
        <f>IF(B370="totale",SUM($N$26:N369),IF($B370="","",((1/$G$18*FISSO!$E$18*#REF!))))</f>
        <v/>
      </c>
      <c r="P370" s="56">
        <f>IF(B370="totale",SUM(P$26:P369),ROUND(M370,2))</f>
        <v>0</v>
      </c>
      <c r="Q370" s="45"/>
    </row>
    <row r="371" spans="2:17" ht="15" x14ac:dyDescent="0.3">
      <c r="B371" s="32"/>
      <c r="C371" s="36"/>
      <c r="D371" s="37"/>
      <c r="E371" s="37"/>
      <c r="F371" s="37"/>
      <c r="G371" s="37"/>
      <c r="H371" s="37"/>
      <c r="I371" s="38"/>
      <c r="J371" s="38"/>
      <c r="K371" s="39"/>
      <c r="L371" s="23" t="str">
        <f t="shared" si="40"/>
        <v/>
      </c>
      <c r="N371" s="53" t="str">
        <f>IF(B371="totale",SUM($N$26:N370),IF($B371="","",((1/$G$18*FISSO!$E$18*#REF!))))</f>
        <v/>
      </c>
      <c r="P371" s="56">
        <f>IF(B371="totale",SUM(P$26:P370),ROUND(M371,2))</f>
        <v>0</v>
      </c>
      <c r="Q371" s="45"/>
    </row>
    <row r="372" spans="2:17" ht="15" x14ac:dyDescent="0.3">
      <c r="B372" s="32"/>
      <c r="C372" s="36"/>
      <c r="D372" s="37"/>
      <c r="E372" s="37"/>
      <c r="F372" s="37"/>
      <c r="G372" s="37"/>
      <c r="H372" s="37"/>
      <c r="I372" s="38"/>
      <c r="J372" s="38"/>
      <c r="K372" s="39"/>
      <c r="L372" s="23" t="str">
        <f t="shared" si="40"/>
        <v/>
      </c>
      <c r="N372" s="53" t="str">
        <f>IF(B372="totale",SUM($N$26:N371),IF($B372="","",((1/$G$18*FISSO!$E$18*#REF!))))</f>
        <v/>
      </c>
      <c r="P372" s="56">
        <f>IF(B372="totale",SUM(P$26:P371),ROUND(M372,2))</f>
        <v>0</v>
      </c>
      <c r="Q372" s="45"/>
    </row>
    <row r="373" spans="2:17" ht="15" x14ac:dyDescent="0.3">
      <c r="B373" s="32"/>
      <c r="C373" s="36"/>
      <c r="D373" s="37"/>
      <c r="E373" s="37"/>
      <c r="F373" s="37"/>
      <c r="G373" s="37"/>
      <c r="H373" s="37"/>
      <c r="I373" s="38"/>
      <c r="J373" s="38"/>
      <c r="K373" s="39"/>
      <c r="L373" s="23" t="str">
        <f t="shared" si="40"/>
        <v/>
      </c>
      <c r="N373" s="53" t="str">
        <f>IF(B373="totale",SUM($N$26:N372),IF($B373="","",((1/$G$18*FISSO!$E$18*#REF!))))</f>
        <v/>
      </c>
      <c r="P373" s="56">
        <f>IF(B373="totale",SUM(P$26:P372),ROUND(M373,2))</f>
        <v>0</v>
      </c>
      <c r="Q373" s="45"/>
    </row>
    <row r="374" spans="2:17" ht="15" x14ac:dyDescent="0.3">
      <c r="B374" s="32"/>
      <c r="C374" s="36"/>
      <c r="D374" s="37"/>
      <c r="E374" s="37"/>
      <c r="F374" s="37"/>
      <c r="G374" s="37"/>
      <c r="H374" s="37"/>
      <c r="I374" s="38"/>
      <c r="J374" s="38"/>
      <c r="K374" s="39"/>
      <c r="L374" s="23" t="str">
        <f t="shared" si="40"/>
        <v/>
      </c>
      <c r="N374" s="53" t="str">
        <f>IF(B374="totale",SUM($N$26:N373),IF($B374="","",((1/$G$18*FISSO!$E$18*#REF!))))</f>
        <v/>
      </c>
      <c r="P374" s="56">
        <f>IF(B374="totale",SUM(P$26:P373),ROUND(M374,2))</f>
        <v>0</v>
      </c>
      <c r="Q374" s="45"/>
    </row>
    <row r="375" spans="2:17" ht="15" x14ac:dyDescent="0.3">
      <c r="B375" s="32"/>
      <c r="C375" s="36"/>
      <c r="D375" s="37"/>
      <c r="E375" s="37"/>
      <c r="F375" s="37"/>
      <c r="G375" s="37"/>
      <c r="H375" s="37"/>
      <c r="I375" s="38"/>
      <c r="J375" s="38"/>
      <c r="K375" s="39"/>
      <c r="L375" s="23" t="str">
        <f t="shared" si="40"/>
        <v/>
      </c>
      <c r="N375" s="53" t="str">
        <f>IF(B375="totale",SUM($N$26:N374),IF($B375="","",((1/$G$18*FISSO!$E$18*#REF!))))</f>
        <v/>
      </c>
      <c r="P375" s="56">
        <f>IF(B375="totale",SUM(P$26:P374),ROUND(M375,2))</f>
        <v>0</v>
      </c>
      <c r="Q375" s="45"/>
    </row>
    <row r="376" spans="2:17" ht="15" x14ac:dyDescent="0.3">
      <c r="B376" s="32"/>
      <c r="C376" s="36"/>
      <c r="D376" s="37"/>
      <c r="E376" s="37"/>
      <c r="F376" s="37"/>
      <c r="G376" s="37"/>
      <c r="H376" s="37"/>
      <c r="I376" s="38"/>
      <c r="J376" s="38"/>
      <c r="K376" s="39"/>
      <c r="L376" s="23" t="str">
        <f t="shared" si="40"/>
        <v/>
      </c>
      <c r="N376" s="53" t="str">
        <f>IF(B376="totale",SUM($N$26:N375),IF($B376="","",((1/$G$18*FISSO!$E$18*#REF!))))</f>
        <v/>
      </c>
      <c r="P376" s="56">
        <f>IF(B376="totale",SUM(P$26:P375),ROUND(M376,2))</f>
        <v>0</v>
      </c>
      <c r="Q376" s="45"/>
    </row>
    <row r="377" spans="2:17" ht="15" x14ac:dyDescent="0.3">
      <c r="B377" s="32"/>
      <c r="C377" s="36"/>
      <c r="D377" s="37"/>
      <c r="E377" s="37"/>
      <c r="F377" s="37"/>
      <c r="G377" s="37"/>
      <c r="H377" s="37"/>
      <c r="I377" s="38"/>
      <c r="J377" s="38"/>
      <c r="K377" s="39"/>
      <c r="L377" s="23" t="str">
        <f t="shared" si="40"/>
        <v/>
      </c>
      <c r="N377" s="53" t="str">
        <f>IF(B377="totale",SUM($N$26:N376),IF($B377="","",((1/$G$18*FISSO!$E$18*#REF!))))</f>
        <v/>
      </c>
      <c r="P377" s="56">
        <f>IF(B377="totale",SUM(P$26:P376),ROUND(M377,2))</f>
        <v>0</v>
      </c>
      <c r="Q377" s="45"/>
    </row>
    <row r="378" spans="2:17" ht="15" x14ac:dyDescent="0.3">
      <c r="B378" s="32"/>
      <c r="C378" s="36"/>
      <c r="D378" s="37"/>
      <c r="E378" s="37"/>
      <c r="F378" s="37"/>
      <c r="G378" s="37"/>
      <c r="H378" s="37"/>
      <c r="I378" s="38"/>
      <c r="J378" s="38"/>
      <c r="K378" s="39"/>
      <c r="L378" s="23" t="str">
        <f t="shared" si="40"/>
        <v/>
      </c>
      <c r="N378" s="53" t="str">
        <f>IF(B378="totale",SUM($N$26:N377),IF($B378="","",((1/$G$18*FISSO!$E$18*#REF!))))</f>
        <v/>
      </c>
      <c r="P378" s="56">
        <f>IF(B378="totale",SUM(P$26:P377),ROUND(M378,2))</f>
        <v>0</v>
      </c>
      <c r="Q378" s="45"/>
    </row>
    <row r="379" spans="2:17" ht="15" x14ac:dyDescent="0.3">
      <c r="B379" s="32"/>
      <c r="C379" s="36"/>
      <c r="D379" s="37"/>
      <c r="E379" s="37"/>
      <c r="F379" s="37"/>
      <c r="G379" s="37"/>
      <c r="H379" s="37"/>
      <c r="I379" s="38"/>
      <c r="J379" s="38"/>
      <c r="K379" s="39"/>
      <c r="L379" s="23" t="str">
        <f t="shared" si="40"/>
        <v/>
      </c>
      <c r="N379" s="53" t="str">
        <f>IF(B379="totale",SUM($N$26:N378),IF($B379="","",((1/$G$18*FISSO!$E$18*#REF!))))</f>
        <v/>
      </c>
      <c r="P379" s="56">
        <f>IF(B379="totale",SUM(P$26:P378),ROUND(M379,2))</f>
        <v>0</v>
      </c>
      <c r="Q379" s="45"/>
    </row>
    <row r="380" spans="2:17" ht="15" x14ac:dyDescent="0.3">
      <c r="B380" s="32"/>
      <c r="C380" s="36"/>
      <c r="D380" s="37"/>
      <c r="E380" s="37"/>
      <c r="F380" s="37"/>
      <c r="G380" s="37"/>
      <c r="H380" s="37"/>
      <c r="I380" s="38"/>
      <c r="J380" s="38"/>
      <c r="K380" s="39"/>
      <c r="L380" s="23" t="str">
        <f t="shared" si="40"/>
        <v/>
      </c>
      <c r="N380" s="53" t="str">
        <f>IF(B380="totale",SUM($N$26:N379),IF($B380="","",((1/$G$18*FISSO!$E$18*#REF!))))</f>
        <v/>
      </c>
      <c r="P380" s="56">
        <f>IF(B380="totale",SUM(P$26:P379),ROUND(M380,2))</f>
        <v>0</v>
      </c>
      <c r="Q380" s="45"/>
    </row>
    <row r="381" spans="2:17" ht="15" x14ac:dyDescent="0.3">
      <c r="B381" s="32"/>
      <c r="C381" s="36"/>
      <c r="D381" s="37"/>
      <c r="E381" s="37"/>
      <c r="F381" s="37"/>
      <c r="G381" s="37"/>
      <c r="H381" s="37"/>
      <c r="I381" s="38"/>
      <c r="J381" s="38"/>
      <c r="K381" s="39"/>
      <c r="L381" s="23" t="str">
        <f t="shared" si="40"/>
        <v/>
      </c>
      <c r="N381" s="53" t="str">
        <f>IF(B381="totale",SUM($N$26:N380),IF($B381="","",((1/$G$18*FISSO!$E$18*#REF!))))</f>
        <v/>
      </c>
      <c r="P381" s="56">
        <f>IF(B381="totale",SUM(P$26:P380),ROUND(M381,2))</f>
        <v>0</v>
      </c>
      <c r="Q381" s="45"/>
    </row>
    <row r="382" spans="2:17" ht="15" x14ac:dyDescent="0.3">
      <c r="B382" s="32"/>
      <c r="C382" s="36"/>
      <c r="D382" s="37"/>
      <c r="E382" s="37"/>
      <c r="F382" s="37"/>
      <c r="G382" s="37"/>
      <c r="H382" s="37"/>
      <c r="I382" s="38"/>
      <c r="J382" s="38"/>
      <c r="K382" s="39"/>
      <c r="L382" s="23" t="str">
        <f t="shared" si="40"/>
        <v/>
      </c>
      <c r="N382" s="53" t="str">
        <f>IF(B382="totale",SUM($N$26:N381),IF($B382="","",((1/$G$18*FISSO!$E$18*#REF!))))</f>
        <v/>
      </c>
      <c r="P382" s="56">
        <f>IF(B382="totale",SUM(P$26:P381),ROUND(M382,2))</f>
        <v>0</v>
      </c>
      <c r="Q382" s="45"/>
    </row>
    <row r="383" spans="2:17" ht="15" x14ac:dyDescent="0.3">
      <c r="B383" s="32"/>
      <c r="C383" s="36"/>
      <c r="D383" s="37"/>
      <c r="E383" s="37"/>
      <c r="F383" s="37"/>
      <c r="G383" s="37"/>
      <c r="H383" s="37"/>
      <c r="I383" s="38"/>
      <c r="J383" s="38"/>
      <c r="K383" s="39"/>
      <c r="L383" s="23" t="str">
        <f t="shared" si="40"/>
        <v/>
      </c>
      <c r="N383" s="53" t="str">
        <f>IF(B383="totale",SUM($N$26:N382),IF($B383="","",((1/$G$18*FISSO!$E$18*#REF!))))</f>
        <v/>
      </c>
      <c r="P383" s="56">
        <f>IF(B383="totale",SUM(P$26:P382),ROUND(M383,2))</f>
        <v>0</v>
      </c>
      <c r="Q383" s="45"/>
    </row>
    <row r="384" spans="2:17" ht="15" x14ac:dyDescent="0.3">
      <c r="B384" s="32"/>
      <c r="C384" s="36"/>
      <c r="D384" s="37"/>
      <c r="E384" s="37"/>
      <c r="F384" s="37"/>
      <c r="G384" s="37"/>
      <c r="H384" s="37"/>
      <c r="I384" s="38"/>
      <c r="J384" s="38"/>
      <c r="K384" s="39"/>
      <c r="L384" s="23" t="str">
        <f t="shared" si="40"/>
        <v/>
      </c>
      <c r="N384" s="53" t="str">
        <f>IF(B384="totale",SUM($N$26:N383),IF($B384="","",((1/$G$18*FISSO!$E$18*#REF!))))</f>
        <v/>
      </c>
      <c r="P384" s="56">
        <f>IF(B384="totale",SUM(P$26:P383),ROUND(M384,2))</f>
        <v>0</v>
      </c>
      <c r="Q384" s="45"/>
    </row>
    <row r="385" spans="2:17" ht="15" x14ac:dyDescent="0.3">
      <c r="B385" s="32"/>
      <c r="C385" s="36"/>
      <c r="D385" s="37"/>
      <c r="E385" s="37"/>
      <c r="F385" s="37"/>
      <c r="G385" s="37"/>
      <c r="H385" s="37"/>
      <c r="I385" s="38"/>
      <c r="J385" s="38"/>
      <c r="K385" s="39"/>
      <c r="L385" s="23" t="str">
        <f t="shared" si="40"/>
        <v/>
      </c>
      <c r="N385" s="53" t="str">
        <f>IF(B385="totale",SUM($N$26:N384),IF($B385="","",((1/$G$18*FISSO!$E$18*#REF!))))</f>
        <v/>
      </c>
      <c r="P385" s="56">
        <f>IF(B385="totale",SUM(P$26:P384),ROUND(M385,2))</f>
        <v>0</v>
      </c>
      <c r="Q385" s="45"/>
    </row>
    <row r="386" spans="2:17" ht="15" x14ac:dyDescent="0.3">
      <c r="B386" s="32"/>
      <c r="C386" s="36"/>
      <c r="D386" s="37"/>
      <c r="E386" s="37"/>
      <c r="F386" s="37"/>
      <c r="G386" s="37"/>
      <c r="H386" s="37"/>
      <c r="I386" s="38"/>
      <c r="J386" s="38"/>
      <c r="K386" s="39"/>
      <c r="L386" s="23" t="str">
        <f t="shared" si="40"/>
        <v/>
      </c>
      <c r="N386" s="53" t="str">
        <f>IF(B386="totale",SUM($N$26:N385),IF($B386="","",((1/$G$18*FISSO!$E$18*#REF!))))</f>
        <v/>
      </c>
      <c r="P386" s="56">
        <f>IF(B386="totale",SUM(P$26:P385),ROUND(M386,2))</f>
        <v>0</v>
      </c>
      <c r="Q386" s="45"/>
    </row>
    <row r="387" spans="2:17" ht="15" x14ac:dyDescent="0.3">
      <c r="B387" s="32"/>
      <c r="C387" s="36"/>
      <c r="D387" s="37"/>
      <c r="E387" s="37"/>
      <c r="F387" s="37"/>
      <c r="G387" s="37"/>
      <c r="H387" s="37"/>
      <c r="I387" s="38"/>
      <c r="J387" s="38"/>
      <c r="K387" s="39"/>
      <c r="L387" s="23" t="str">
        <f t="shared" si="40"/>
        <v/>
      </c>
      <c r="N387" s="53" t="str">
        <f>IF(B387="totale",SUM($N$26:N386),IF($B387="","",((1/$G$18*FISSO!$E$18*#REF!))))</f>
        <v/>
      </c>
      <c r="P387" s="56">
        <f>IF(B387="totale",SUM(P$26:P386),ROUND(M387,2))</f>
        <v>0</v>
      </c>
      <c r="Q387" s="45"/>
    </row>
    <row r="388" spans="2:17" ht="15" x14ac:dyDescent="0.3">
      <c r="B388" s="32"/>
      <c r="C388" s="36"/>
      <c r="D388" s="37"/>
      <c r="E388" s="37"/>
      <c r="F388" s="37"/>
      <c r="G388" s="37"/>
      <c r="H388" s="37"/>
      <c r="I388" s="38"/>
      <c r="J388" s="38"/>
      <c r="K388" s="39"/>
      <c r="L388" s="23" t="str">
        <f t="shared" si="40"/>
        <v/>
      </c>
      <c r="N388" s="53" t="str">
        <f>IF(B388="totale",SUM($N$26:N387),IF($B388="","",((1/$G$18*FISSO!$E$18*#REF!))))</f>
        <v/>
      </c>
      <c r="P388" s="56">
        <f>IF(B388="totale",SUM(P$26:P387),ROUND(M388,2))</f>
        <v>0</v>
      </c>
      <c r="Q388" s="45"/>
    </row>
    <row r="389" spans="2:17" ht="15" x14ac:dyDescent="0.3">
      <c r="B389" s="32"/>
      <c r="C389" s="36"/>
      <c r="D389" s="37"/>
      <c r="E389" s="37"/>
      <c r="F389" s="37"/>
      <c r="G389" s="37"/>
      <c r="H389" s="37"/>
      <c r="I389" s="38"/>
      <c r="J389" s="38"/>
      <c r="K389" s="39"/>
      <c r="L389" s="23" t="str">
        <f t="shared" si="40"/>
        <v/>
      </c>
      <c r="N389" s="53" t="str">
        <f>IF(B389="totale",SUM($N$26:N388),IF($B389="","",((1/$G$18*FISSO!$E$18*#REF!))))</f>
        <v/>
      </c>
      <c r="P389" s="56">
        <f>IF(B389="totale",SUM(P$26:P388),ROUND(M389,2))</f>
        <v>0</v>
      </c>
      <c r="Q389" s="45"/>
    </row>
    <row r="390" spans="2:17" ht="15" x14ac:dyDescent="0.3">
      <c r="B390" s="32"/>
      <c r="C390" s="36"/>
      <c r="D390" s="37"/>
      <c r="E390" s="37"/>
      <c r="F390" s="37"/>
      <c r="G390" s="37"/>
      <c r="H390" s="37"/>
      <c r="I390" s="38"/>
      <c r="J390" s="38"/>
      <c r="K390" s="39"/>
      <c r="L390" s="23" t="str">
        <f t="shared" si="40"/>
        <v/>
      </c>
      <c r="N390" s="53" t="str">
        <f>IF(B390="totale",SUM($N$26:N389),IF($B390="","",((1/$G$18*FISSO!$E$18*#REF!))))</f>
        <v/>
      </c>
      <c r="P390" s="56">
        <f>IF(B390="totale",SUM(P$26:P389),ROUND(M390,2))</f>
        <v>0</v>
      </c>
      <c r="Q390" s="45"/>
    </row>
    <row r="391" spans="2:17" ht="15" x14ac:dyDescent="0.3">
      <c r="B391" s="32"/>
      <c r="C391" s="36"/>
      <c r="D391" s="37"/>
      <c r="E391" s="37"/>
      <c r="F391" s="37"/>
      <c r="G391" s="37"/>
      <c r="H391" s="37"/>
      <c r="I391" s="38"/>
      <c r="J391" s="38"/>
      <c r="K391" s="39"/>
      <c r="L391" s="23" t="str">
        <f t="shared" si="40"/>
        <v/>
      </c>
      <c r="N391" s="53" t="str">
        <f>IF(B391="totale",SUM($N$26:N390),IF($B391="","",((1/$G$18*FISSO!$E$18*#REF!))))</f>
        <v/>
      </c>
      <c r="P391" s="56">
        <f>IF(B391="totale",SUM(P$26:P390),ROUND(M391,2))</f>
        <v>0</v>
      </c>
      <c r="Q391" s="45"/>
    </row>
    <row r="392" spans="2:17" ht="15" x14ac:dyDescent="0.3">
      <c r="B392" s="32"/>
      <c r="C392" s="36"/>
      <c r="D392" s="37"/>
      <c r="E392" s="37"/>
      <c r="F392" s="37"/>
      <c r="G392" s="37"/>
      <c r="H392" s="37"/>
      <c r="I392" s="38"/>
      <c r="J392" s="38"/>
      <c r="K392" s="39"/>
      <c r="L392" s="23" t="str">
        <f t="shared" si="40"/>
        <v/>
      </c>
      <c r="N392" s="53" t="str">
        <f>IF(B392="totale",SUM($N$26:N391),IF($B392="","",((1/$G$18*FISSO!$E$18*#REF!))))</f>
        <v/>
      </c>
      <c r="P392" s="56">
        <f>IF(B392="totale",SUM(P$26:P391),ROUND(M392,2))</f>
        <v>0</v>
      </c>
      <c r="Q392" s="45"/>
    </row>
    <row r="393" spans="2:17" ht="15" x14ac:dyDescent="0.3">
      <c r="B393" s="32"/>
      <c r="C393" s="36"/>
      <c r="D393" s="37"/>
      <c r="E393" s="37"/>
      <c r="F393" s="37"/>
      <c r="G393" s="37"/>
      <c r="H393" s="37"/>
      <c r="I393" s="38"/>
      <c r="J393" s="38"/>
      <c r="K393" s="39"/>
      <c r="L393" s="23" t="str">
        <f t="shared" si="40"/>
        <v/>
      </c>
      <c r="N393" s="53" t="str">
        <f>IF(B393="totale",SUM($N$26:N392),IF($B393="","",((1/$G$18*FISSO!$E$18*#REF!))))</f>
        <v/>
      </c>
      <c r="P393" s="56">
        <f>IF(B393="totale",SUM(P$26:P392),ROUND(M393,2))</f>
        <v>0</v>
      </c>
      <c r="Q393" s="45"/>
    </row>
    <row r="394" spans="2:17" ht="15" x14ac:dyDescent="0.3">
      <c r="B394" s="32"/>
      <c r="C394" s="36"/>
      <c r="D394" s="37"/>
      <c r="E394" s="37"/>
      <c r="F394" s="37"/>
      <c r="G394" s="37"/>
      <c r="H394" s="37"/>
      <c r="I394" s="38"/>
      <c r="J394" s="38"/>
      <c r="K394" s="39"/>
      <c r="L394" s="23" t="str">
        <f t="shared" si="40"/>
        <v/>
      </c>
      <c r="N394" s="53" t="str">
        <f>IF(B394="totale",SUM($N$26:N393),IF($B394="","",((1/$G$18*FISSO!$E$18*#REF!))))</f>
        <v/>
      </c>
      <c r="P394" s="56">
        <f>IF(B394="totale",SUM(P$26:P393),ROUND(M394,2))</f>
        <v>0</v>
      </c>
      <c r="Q394" s="45"/>
    </row>
    <row r="395" spans="2:17" ht="15" x14ac:dyDescent="0.3">
      <c r="B395" s="32"/>
      <c r="C395" s="36"/>
      <c r="D395" s="37"/>
      <c r="E395" s="37"/>
      <c r="F395" s="37"/>
      <c r="G395" s="37"/>
      <c r="H395" s="37"/>
      <c r="I395" s="38"/>
      <c r="J395" s="38"/>
      <c r="K395" s="39"/>
      <c r="L395" s="23" t="str">
        <f t="shared" si="40"/>
        <v/>
      </c>
      <c r="N395" s="53" t="str">
        <f>IF(B395="totale",SUM($N$26:N394),IF($B395="","",((1/$G$18*FISSO!$E$18*#REF!))))</f>
        <v/>
      </c>
      <c r="P395" s="56">
        <f>IF(B395="totale",SUM(P$26:P394),ROUND(M395,2))</f>
        <v>0</v>
      </c>
      <c r="Q395" s="45"/>
    </row>
    <row r="396" spans="2:17" ht="15" x14ac:dyDescent="0.3">
      <c r="B396" s="32"/>
      <c r="C396" s="36"/>
      <c r="D396" s="37"/>
      <c r="E396" s="37"/>
      <c r="F396" s="37"/>
      <c r="G396" s="37"/>
      <c r="H396" s="37"/>
      <c r="I396" s="38"/>
      <c r="J396" s="38"/>
      <c r="K396" s="39"/>
      <c r="L396" s="23" t="str">
        <f t="shared" si="40"/>
        <v/>
      </c>
      <c r="N396" s="53" t="str">
        <f>IF(B396="totale",SUM($N$26:N395),IF($B396="","",((1/$G$18*FISSO!$E$18*#REF!))))</f>
        <v/>
      </c>
      <c r="P396" s="56">
        <f>IF(B396="totale",SUM(P$26:P395),ROUND(M396,2))</f>
        <v>0</v>
      </c>
      <c r="Q396" s="45"/>
    </row>
    <row r="397" spans="2:17" ht="15" x14ac:dyDescent="0.3">
      <c r="B397" s="32"/>
      <c r="C397" s="36"/>
      <c r="D397" s="37"/>
      <c r="E397" s="37"/>
      <c r="F397" s="37"/>
      <c r="G397" s="37"/>
      <c r="H397" s="37"/>
      <c r="I397" s="38"/>
      <c r="J397" s="38"/>
      <c r="K397" s="39"/>
      <c r="L397" s="23" t="str">
        <f t="shared" si="40"/>
        <v/>
      </c>
      <c r="N397" s="53" t="str">
        <f>IF(B397="totale",SUM($N$26:N396),IF($B397="","",((1/$G$18*FISSO!$E$18*#REF!))))</f>
        <v/>
      </c>
      <c r="P397" s="56">
        <f>IF(B397="totale",SUM(P$26:P396),ROUND(M397,2))</f>
        <v>0</v>
      </c>
      <c r="Q397" s="45"/>
    </row>
    <row r="398" spans="2:17" ht="15" x14ac:dyDescent="0.3">
      <c r="B398" s="32"/>
      <c r="C398" s="36"/>
      <c r="D398" s="37"/>
      <c r="E398" s="37"/>
      <c r="F398" s="37"/>
      <c r="G398" s="37"/>
      <c r="H398" s="37"/>
      <c r="I398" s="38"/>
      <c r="J398" s="38"/>
      <c r="K398" s="39"/>
      <c r="L398" s="23" t="str">
        <f t="shared" si="40"/>
        <v/>
      </c>
      <c r="N398" s="53" t="str">
        <f>IF(B398="totale",SUM($N$26:N397),IF($B398="","",((1/$G$18*FISSO!$E$18*#REF!))))</f>
        <v/>
      </c>
      <c r="P398" s="56">
        <f>IF(B398="totale",SUM(P$26:P397),ROUND(M398,2))</f>
        <v>0</v>
      </c>
      <c r="Q398" s="45"/>
    </row>
    <row r="399" spans="2:17" ht="15" x14ac:dyDescent="0.3">
      <c r="B399" s="32"/>
      <c r="C399" s="36"/>
      <c r="D399" s="37"/>
      <c r="E399" s="37"/>
      <c r="F399" s="37"/>
      <c r="G399" s="37"/>
      <c r="H399" s="37"/>
      <c r="I399" s="38"/>
      <c r="J399" s="38"/>
      <c r="K399" s="39"/>
      <c r="L399" s="23" t="str">
        <f t="shared" si="40"/>
        <v/>
      </c>
      <c r="N399" s="53" t="str">
        <f>IF(B399="totale",SUM($N$26:N398),IF($B399="","",((1/$G$18*FISSO!$E$18*#REF!))))</f>
        <v/>
      </c>
      <c r="P399" s="56">
        <f>IF(B399="totale",SUM(P$26:P398),ROUND(M399,2))</f>
        <v>0</v>
      </c>
      <c r="Q399" s="45"/>
    </row>
    <row r="400" spans="2:17" ht="15" x14ac:dyDescent="0.3">
      <c r="B400" s="32"/>
      <c r="C400" s="36"/>
      <c r="D400" s="37"/>
      <c r="E400" s="37"/>
      <c r="F400" s="37"/>
      <c r="G400" s="37"/>
      <c r="H400" s="37"/>
      <c r="I400" s="38"/>
      <c r="J400" s="38"/>
      <c r="K400" s="39"/>
      <c r="L400" s="23" t="str">
        <f t="shared" si="40"/>
        <v/>
      </c>
      <c r="N400" s="53" t="str">
        <f>IF(B400="totale",SUM($N$26:N399),IF($B400="","",((1/$G$18*FISSO!$E$18*#REF!))))</f>
        <v/>
      </c>
      <c r="P400" s="56">
        <f>IF(B400="totale",SUM(P$26:P399),ROUND(M400,2))</f>
        <v>0</v>
      </c>
      <c r="Q400" s="45"/>
    </row>
    <row r="401" spans="2:17" ht="15" x14ac:dyDescent="0.3">
      <c r="B401" s="32"/>
      <c r="C401" s="36"/>
      <c r="D401" s="37"/>
      <c r="E401" s="37"/>
      <c r="F401" s="37"/>
      <c r="G401" s="37"/>
      <c r="H401" s="37"/>
      <c r="I401" s="38"/>
      <c r="J401" s="38"/>
      <c r="K401" s="39"/>
      <c r="L401" s="23" t="str">
        <f t="shared" si="40"/>
        <v/>
      </c>
      <c r="N401" s="53" t="str">
        <f>IF(B401="totale",SUM($N$26:N400),IF($B401="","",((1/$G$18*FISSO!$E$18*#REF!))))</f>
        <v/>
      </c>
      <c r="P401" s="56">
        <f>IF(B401="totale",SUM(P$26:P400),ROUND(M401,2))</f>
        <v>0</v>
      </c>
      <c r="Q401" s="45"/>
    </row>
    <row r="402" spans="2:17" ht="15" x14ac:dyDescent="0.3">
      <c r="B402" s="32"/>
      <c r="C402" s="36"/>
      <c r="D402" s="37"/>
      <c r="E402" s="37"/>
      <c r="F402" s="37"/>
      <c r="G402" s="37"/>
      <c r="H402" s="37"/>
      <c r="I402" s="38"/>
      <c r="J402" s="38"/>
      <c r="K402" s="39"/>
      <c r="L402" s="23" t="str">
        <f t="shared" si="40"/>
        <v/>
      </c>
      <c r="N402" s="53" t="str">
        <f>IF(B402="totale",SUM($N$26:N401),IF($B402="","",((1/$G$18*FISSO!$E$18*#REF!))))</f>
        <v/>
      </c>
      <c r="P402" s="56">
        <f>IF(B402="totale",SUM(P$26:P401),ROUND(M402,2))</f>
        <v>0</v>
      </c>
      <c r="Q402" s="45"/>
    </row>
    <row r="403" spans="2:17" ht="15" x14ac:dyDescent="0.3">
      <c r="B403" s="32"/>
      <c r="C403" s="36"/>
      <c r="D403" s="37"/>
      <c r="E403" s="37"/>
      <c r="F403" s="37"/>
      <c r="G403" s="37"/>
      <c r="H403" s="37"/>
      <c r="I403" s="38"/>
      <c r="J403" s="38"/>
      <c r="K403" s="39"/>
      <c r="L403" s="23" t="str">
        <f t="shared" si="40"/>
        <v/>
      </c>
      <c r="N403" s="53" t="str">
        <f>IF(B403="totale",SUM($N$26:N402),IF($B403="","",((1/$G$18*FISSO!$E$18*#REF!))))</f>
        <v/>
      </c>
      <c r="P403" s="56">
        <f>IF(B403="totale",SUM(P$26:P402),ROUND(M403,2))</f>
        <v>0</v>
      </c>
      <c r="Q403" s="45"/>
    </row>
    <row r="404" spans="2:17" ht="15" x14ac:dyDescent="0.3">
      <c r="B404" s="32"/>
      <c r="C404" s="36"/>
      <c r="D404" s="37"/>
      <c r="E404" s="37"/>
      <c r="F404" s="37"/>
      <c r="G404" s="37"/>
      <c r="H404" s="37"/>
      <c r="I404" s="38"/>
      <c r="J404" s="38"/>
      <c r="K404" s="39"/>
      <c r="L404" s="23" t="str">
        <f t="shared" si="40"/>
        <v/>
      </c>
      <c r="N404" s="53" t="str">
        <f>IF(B404="totale",SUM($N$26:N403),IF($B404="","",((1/$G$18*FISSO!$E$18*#REF!))))</f>
        <v/>
      </c>
      <c r="P404" s="56">
        <f>IF(B404="totale",SUM(P$26:P403),ROUND(M404,2))</f>
        <v>0</v>
      </c>
      <c r="Q404" s="45"/>
    </row>
    <row r="405" spans="2:17" ht="15" x14ac:dyDescent="0.3">
      <c r="B405" s="32"/>
      <c r="C405" s="36"/>
      <c r="D405" s="37"/>
      <c r="E405" s="37"/>
      <c r="F405" s="37"/>
      <c r="G405" s="37"/>
      <c r="H405" s="37"/>
      <c r="I405" s="38"/>
      <c r="J405" s="38"/>
      <c r="K405" s="39"/>
      <c r="L405" s="23" t="str">
        <f t="shared" si="40"/>
        <v/>
      </c>
      <c r="N405" s="53" t="str">
        <f>IF(B405="totale",SUM($N$26:N404),IF($B405="","",((1/$G$18*FISSO!$E$18*#REF!))))</f>
        <v/>
      </c>
      <c r="P405" s="56">
        <f>IF(B405="totale",SUM(P$26:P404),ROUND(M405,2))</f>
        <v>0</v>
      </c>
      <c r="Q405" s="45"/>
    </row>
    <row r="406" spans="2:17" ht="15" x14ac:dyDescent="0.3">
      <c r="B406" s="32"/>
      <c r="C406" s="36"/>
      <c r="D406" s="37"/>
      <c r="E406" s="37"/>
      <c r="F406" s="37"/>
      <c r="G406" s="37"/>
      <c r="H406" s="37"/>
      <c r="I406" s="38"/>
      <c r="J406" s="38"/>
      <c r="K406" s="39"/>
      <c r="L406" s="23" t="str">
        <f t="shared" si="40"/>
        <v/>
      </c>
      <c r="N406" s="53" t="str">
        <f>IF(B406="totale",SUM($N$26:N405),IF($B406="","",((1/$G$18*FISSO!$E$18*#REF!))))</f>
        <v/>
      </c>
      <c r="P406" s="56">
        <f>IF(B406="totale",SUM(P$26:P405),ROUND(M406,2))</f>
        <v>0</v>
      </c>
      <c r="Q406" s="45"/>
    </row>
    <row r="407" spans="2:17" ht="15" x14ac:dyDescent="0.3">
      <c r="B407" s="32"/>
      <c r="C407" s="36"/>
      <c r="D407" s="37"/>
      <c r="E407" s="37"/>
      <c r="F407" s="37"/>
      <c r="G407" s="37"/>
      <c r="H407" s="37"/>
      <c r="I407" s="38"/>
      <c r="J407" s="38"/>
      <c r="K407" s="39"/>
      <c r="L407" s="23" t="str">
        <f t="shared" si="40"/>
        <v/>
      </c>
      <c r="N407" s="53" t="str">
        <f>IF(B407="totale",SUM($N$26:N406),IF($B407="","",((1/$G$18*FISSO!$E$18*#REF!))))</f>
        <v/>
      </c>
      <c r="P407" s="56">
        <f>IF(B407="totale",SUM(P$26:P406),ROUND(M407,2))</f>
        <v>0</v>
      </c>
      <c r="Q407" s="45"/>
    </row>
    <row r="408" spans="2:17" ht="15" x14ac:dyDescent="0.3">
      <c r="B408" s="32"/>
      <c r="C408" s="36"/>
      <c r="D408" s="37"/>
      <c r="E408" s="37"/>
      <c r="F408" s="37"/>
      <c r="G408" s="37"/>
      <c r="H408" s="37"/>
      <c r="I408" s="38"/>
      <c r="J408" s="38"/>
      <c r="K408" s="39"/>
      <c r="L408" s="23" t="str">
        <f t="shared" si="40"/>
        <v/>
      </c>
      <c r="N408" s="53" t="str">
        <f>IF(B408="totale",SUM($N$26:N407),IF($B408="","",((1/$G$18*FISSO!$E$18*#REF!))))</f>
        <v/>
      </c>
      <c r="P408" s="56">
        <f>IF(B408="totale",SUM(P$26:P407),ROUND(M408,2))</f>
        <v>0</v>
      </c>
      <c r="Q408" s="45"/>
    </row>
    <row r="409" spans="2:17" ht="15" x14ac:dyDescent="0.3">
      <c r="B409" s="32"/>
      <c r="C409" s="36"/>
      <c r="D409" s="37"/>
      <c r="E409" s="37"/>
      <c r="F409" s="37"/>
      <c r="G409" s="37"/>
      <c r="H409" s="37"/>
      <c r="I409" s="38"/>
      <c r="J409" s="38"/>
      <c r="K409" s="39"/>
      <c r="L409" s="23" t="str">
        <f t="shared" si="40"/>
        <v/>
      </c>
      <c r="N409" s="53" t="str">
        <f>IF(B409="totale",SUM($N$26:N408),IF($B409="","",((1/$G$18*FISSO!$E$18*#REF!))))</f>
        <v/>
      </c>
      <c r="P409" s="56">
        <f>IF(B409="totale",SUM(P$26:P408),ROUND(M409,2))</f>
        <v>0</v>
      </c>
      <c r="Q409" s="45"/>
    </row>
    <row r="410" spans="2:17" ht="15" x14ac:dyDescent="0.3">
      <c r="B410" s="32"/>
      <c r="C410" s="36"/>
      <c r="D410" s="37"/>
      <c r="E410" s="37"/>
      <c r="F410" s="37"/>
      <c r="G410" s="37"/>
      <c r="H410" s="37"/>
      <c r="I410" s="38"/>
      <c r="J410" s="38"/>
      <c r="K410" s="39"/>
      <c r="L410" s="23" t="str">
        <f t="shared" si="40"/>
        <v/>
      </c>
      <c r="N410" s="53" t="str">
        <f>IF(B410="totale",SUM($N$26:N409),IF($B410="","",((1/$G$18*FISSO!$E$18*#REF!))))</f>
        <v/>
      </c>
      <c r="P410" s="56">
        <f>IF(B410="totale",SUM(P$26:P409),ROUND(M410,2))</f>
        <v>0</v>
      </c>
      <c r="Q410" s="45"/>
    </row>
    <row r="411" spans="2:17" ht="15" x14ac:dyDescent="0.3">
      <c r="B411" s="32"/>
      <c r="C411" s="36"/>
      <c r="D411" s="37"/>
      <c r="E411" s="37"/>
      <c r="F411" s="37"/>
      <c r="G411" s="37"/>
      <c r="H411" s="37"/>
      <c r="I411" s="38"/>
      <c r="J411" s="38"/>
      <c r="K411" s="39"/>
      <c r="L411" s="23" t="str">
        <f t="shared" si="40"/>
        <v/>
      </c>
      <c r="N411" s="53" t="str">
        <f>IF(B411="totale",SUM($N$26:N410),IF($B411="","",((1/$G$18*FISSO!$E$18*#REF!))))</f>
        <v/>
      </c>
      <c r="P411" s="56">
        <f>IF(B411="totale",SUM(P$26:P410),ROUND(M411,2))</f>
        <v>0</v>
      </c>
      <c r="Q411" s="45"/>
    </row>
    <row r="412" spans="2:17" ht="15" x14ac:dyDescent="0.3">
      <c r="B412" s="32"/>
      <c r="C412" s="36"/>
      <c r="D412" s="37"/>
      <c r="E412" s="37"/>
      <c r="F412" s="37"/>
      <c r="G412" s="37"/>
      <c r="H412" s="37"/>
      <c r="I412" s="38"/>
      <c r="J412" s="38"/>
      <c r="K412" s="39"/>
      <c r="L412" s="23" t="str">
        <f t="shared" si="40"/>
        <v/>
      </c>
      <c r="N412" s="53" t="str">
        <f>IF(B412="totale",SUM($N$26:N411),IF($B412="","",((1/$G$18*FISSO!$E$18*#REF!))))</f>
        <v/>
      </c>
      <c r="P412" s="56">
        <f>IF(B412="totale",SUM(P$26:P411),ROUND(M412,2))</f>
        <v>0</v>
      </c>
      <c r="Q412" s="45"/>
    </row>
    <row r="413" spans="2:17" ht="15" x14ac:dyDescent="0.3">
      <c r="B413" s="32"/>
      <c r="C413" s="36"/>
      <c r="D413" s="37"/>
      <c r="E413" s="37"/>
      <c r="F413" s="37"/>
      <c r="G413" s="37"/>
      <c r="H413" s="37"/>
      <c r="I413" s="38"/>
      <c r="J413" s="38"/>
      <c r="K413" s="39"/>
      <c r="L413" s="23" t="str">
        <f t="shared" si="40"/>
        <v/>
      </c>
      <c r="N413" s="53" t="str">
        <f>IF(B413="totale",SUM($N$26:N412),IF($B413="","",((1/$G$18*FISSO!$E$18*#REF!))))</f>
        <v/>
      </c>
      <c r="P413" s="56">
        <f>IF(B413="totale",SUM(P$26:P412),ROUND(M413,2))</f>
        <v>0</v>
      </c>
      <c r="Q413" s="45"/>
    </row>
    <row r="414" spans="2:17" ht="15" x14ac:dyDescent="0.3">
      <c r="B414" s="32"/>
      <c r="C414" s="36"/>
      <c r="D414" s="37"/>
      <c r="E414" s="37"/>
      <c r="F414" s="37"/>
      <c r="G414" s="37"/>
      <c r="H414" s="37"/>
      <c r="I414" s="38"/>
      <c r="J414" s="38"/>
      <c r="K414" s="39"/>
      <c r="L414" s="23" t="str">
        <f t="shared" si="40"/>
        <v/>
      </c>
      <c r="N414" s="53" t="str">
        <f>IF(B414="totale",SUM($N$26:N413),IF($B414="","",((1/$G$18*FISSO!$E$18*#REF!))))</f>
        <v/>
      </c>
      <c r="P414" s="56">
        <f>IF(B414="totale",SUM(P$26:P413),ROUND(M414,2))</f>
        <v>0</v>
      </c>
      <c r="Q414" s="45"/>
    </row>
    <row r="415" spans="2:17" ht="15" x14ac:dyDescent="0.3">
      <c r="B415" s="32"/>
      <c r="C415" s="36"/>
      <c r="D415" s="37"/>
      <c r="E415" s="37"/>
      <c r="F415" s="37"/>
      <c r="G415" s="37"/>
      <c r="H415" s="37"/>
      <c r="I415" s="38"/>
      <c r="J415" s="38"/>
      <c r="K415" s="39"/>
      <c r="L415" s="23" t="str">
        <f t="shared" si="40"/>
        <v/>
      </c>
      <c r="N415" s="53" t="str">
        <f>IF(B415="totale",SUM($N$26:N414),IF($B415="","",((1/$G$18*FISSO!$E$18*#REF!))))</f>
        <v/>
      </c>
      <c r="P415" s="56">
        <f>IF(B415="totale",SUM(P$26:P414),ROUND(M415,2))</f>
        <v>0</v>
      </c>
      <c r="Q415" s="45"/>
    </row>
    <row r="416" spans="2:17" ht="15" x14ac:dyDescent="0.3">
      <c r="B416" s="32"/>
      <c r="C416" s="36"/>
      <c r="D416" s="37"/>
      <c r="E416" s="37"/>
      <c r="F416" s="37"/>
      <c r="G416" s="37"/>
      <c r="H416" s="37"/>
      <c r="I416" s="38"/>
      <c r="J416" s="38"/>
      <c r="K416" s="39"/>
      <c r="L416" s="23" t="str">
        <f t="shared" si="40"/>
        <v/>
      </c>
      <c r="N416" s="53" t="str">
        <f>IF(B416="totale",SUM($N$26:N415),IF($B416="","",((1/$G$18*FISSO!$E$18*#REF!))))</f>
        <v/>
      </c>
      <c r="P416" s="56">
        <f>IF(B416="totale",SUM(P$26:P415),ROUND(M416,2))</f>
        <v>0</v>
      </c>
      <c r="Q416" s="45"/>
    </row>
    <row r="417" spans="2:17" ht="15" x14ac:dyDescent="0.3">
      <c r="B417" s="32"/>
      <c r="C417" s="36"/>
      <c r="D417" s="37"/>
      <c r="E417" s="37"/>
      <c r="F417" s="37"/>
      <c r="G417" s="37"/>
      <c r="H417" s="37"/>
      <c r="I417" s="38"/>
      <c r="J417" s="38"/>
      <c r="K417" s="39"/>
      <c r="L417" s="23" t="str">
        <f t="shared" si="40"/>
        <v/>
      </c>
      <c r="N417" s="53" t="str">
        <f>IF(B417="totale",SUM($N$26:N416),IF($B417="","",((1/$G$18*FISSO!$E$18*#REF!))))</f>
        <v/>
      </c>
      <c r="P417" s="56">
        <f>IF(B417="totale",SUM(P$26:P416),ROUND(M417,2))</f>
        <v>0</v>
      </c>
      <c r="Q417" s="45"/>
    </row>
    <row r="418" spans="2:17" ht="15" x14ac:dyDescent="0.3">
      <c r="B418" s="32"/>
      <c r="C418" s="36"/>
      <c r="D418" s="37"/>
      <c r="E418" s="37"/>
      <c r="F418" s="37"/>
      <c r="G418" s="37"/>
      <c r="H418" s="37"/>
      <c r="I418" s="38"/>
      <c r="J418" s="38"/>
      <c r="K418" s="39"/>
      <c r="L418" s="23" t="str">
        <f t="shared" si="40"/>
        <v/>
      </c>
      <c r="N418" s="53" t="str">
        <f>IF(B418="totale",SUM($N$26:N417),IF($B418="","",((1/$G$18*FISSO!$E$18*#REF!))))</f>
        <v/>
      </c>
      <c r="P418" s="56">
        <f>IF(B418="totale",SUM(P$26:P417),ROUND(M418,2))</f>
        <v>0</v>
      </c>
      <c r="Q418" s="45"/>
    </row>
    <row r="419" spans="2:17" ht="15" x14ac:dyDescent="0.3">
      <c r="B419" s="32"/>
      <c r="C419" s="36"/>
      <c r="D419" s="37"/>
      <c r="E419" s="37"/>
      <c r="F419" s="37"/>
      <c r="G419" s="37"/>
      <c r="H419" s="37"/>
      <c r="I419" s="38"/>
      <c r="J419" s="38"/>
      <c r="K419" s="39"/>
      <c r="L419" s="23" t="str">
        <f t="shared" si="40"/>
        <v/>
      </c>
      <c r="N419" s="53" t="str">
        <f>IF(B419="totale",SUM($N$26:N418),IF($B419="","",((1/$G$18*FISSO!$E$18*#REF!))))</f>
        <v/>
      </c>
      <c r="P419" s="56">
        <f>IF(B419="totale",SUM(P$26:P418),ROUND(M419,2))</f>
        <v>0</v>
      </c>
      <c r="Q419" s="45"/>
    </row>
    <row r="420" spans="2:17" ht="15" x14ac:dyDescent="0.3">
      <c r="B420" s="32"/>
      <c r="C420" s="36"/>
      <c r="D420" s="37"/>
      <c r="E420" s="37"/>
      <c r="F420" s="37"/>
      <c r="G420" s="37"/>
      <c r="H420" s="37"/>
      <c r="I420" s="38"/>
      <c r="J420" s="38"/>
      <c r="K420" s="39"/>
      <c r="L420" s="23" t="str">
        <f t="shared" si="40"/>
        <v/>
      </c>
      <c r="N420" s="53" t="str">
        <f>IF(B420="totale",SUM($N$26:N419),IF($B420="","",((1/$G$18*FISSO!$E$18*#REF!))))</f>
        <v/>
      </c>
      <c r="P420" s="56">
        <f>IF(B420="totale",SUM(P$26:P419),ROUND(M420,2))</f>
        <v>0</v>
      </c>
      <c r="Q420" s="45"/>
    </row>
    <row r="421" spans="2:17" ht="15" x14ac:dyDescent="0.3">
      <c r="B421" s="32"/>
      <c r="C421" s="36"/>
      <c r="D421" s="37"/>
      <c r="E421" s="37"/>
      <c r="F421" s="37"/>
      <c r="G421" s="37"/>
      <c r="H421" s="37"/>
      <c r="I421" s="38"/>
      <c r="J421" s="38"/>
      <c r="K421" s="39"/>
      <c r="L421" s="23" t="str">
        <f t="shared" ref="L421:L484" si="41">IF(B421="","",G421+K421)</f>
        <v/>
      </c>
      <c r="N421" s="53" t="str">
        <f>IF(B421="totale",SUM($N$26:N420),IF($B421="","",((1/$G$18*FISSO!$E$18*#REF!))))</f>
        <v/>
      </c>
      <c r="P421" s="56">
        <f>IF(B421="totale",SUM(P$26:P420),ROUND(M421,2))</f>
        <v>0</v>
      </c>
      <c r="Q421" s="45"/>
    </row>
    <row r="422" spans="2:17" ht="15" x14ac:dyDescent="0.3">
      <c r="B422" s="32"/>
      <c r="C422" s="36"/>
      <c r="D422" s="37"/>
      <c r="E422" s="37"/>
      <c r="F422" s="37"/>
      <c r="G422" s="37"/>
      <c r="H422" s="37"/>
      <c r="I422" s="38"/>
      <c r="J422" s="38"/>
      <c r="K422" s="39"/>
      <c r="L422" s="23" t="str">
        <f t="shared" si="41"/>
        <v/>
      </c>
      <c r="N422" s="53" t="str">
        <f>IF(B422="totale",SUM($N$26:N421),IF($B422="","",((1/$G$18*FISSO!$E$18*#REF!))))</f>
        <v/>
      </c>
      <c r="P422" s="56">
        <f>IF(B422="totale",SUM(P$26:P421),ROUND(M422,2))</f>
        <v>0</v>
      </c>
      <c r="Q422" s="45"/>
    </row>
    <row r="423" spans="2:17" ht="15" x14ac:dyDescent="0.3">
      <c r="B423" s="32"/>
      <c r="C423" s="36"/>
      <c r="D423" s="37"/>
      <c r="E423" s="37"/>
      <c r="F423" s="37"/>
      <c r="G423" s="37"/>
      <c r="H423" s="37"/>
      <c r="I423" s="38"/>
      <c r="J423" s="38"/>
      <c r="K423" s="39"/>
      <c r="L423" s="23" t="str">
        <f t="shared" si="41"/>
        <v/>
      </c>
      <c r="N423" s="53" t="str">
        <f>IF(B423="totale",SUM($N$26:N422),IF($B423="","",((1/$G$18*FISSO!$E$18*#REF!))))</f>
        <v/>
      </c>
      <c r="P423" s="56">
        <f>IF(B423="totale",SUM(P$26:P422),ROUND(M423,2))</f>
        <v>0</v>
      </c>
      <c r="Q423" s="45"/>
    </row>
    <row r="424" spans="2:17" ht="15" x14ac:dyDescent="0.3">
      <c r="B424" s="32"/>
      <c r="C424" s="36"/>
      <c r="D424" s="37"/>
      <c r="E424" s="37"/>
      <c r="F424" s="37"/>
      <c r="G424" s="37"/>
      <c r="H424" s="37"/>
      <c r="I424" s="38"/>
      <c r="J424" s="38"/>
      <c r="K424" s="39"/>
      <c r="L424" s="23" t="str">
        <f t="shared" si="41"/>
        <v/>
      </c>
      <c r="N424" s="53" t="str">
        <f>IF(B424="totale",SUM($N$26:N423),IF($B424="","",((1/$G$18*FISSO!$E$18*#REF!))))</f>
        <v/>
      </c>
      <c r="P424" s="56">
        <f>IF(B424="totale",SUM(P$26:P423),ROUND(M424,2))</f>
        <v>0</v>
      </c>
      <c r="Q424" s="45"/>
    </row>
    <row r="425" spans="2:17" ht="15" x14ac:dyDescent="0.3">
      <c r="B425" s="32"/>
      <c r="C425" s="36"/>
      <c r="D425" s="37"/>
      <c r="E425" s="37"/>
      <c r="F425" s="37"/>
      <c r="G425" s="37"/>
      <c r="H425" s="37"/>
      <c r="I425" s="38"/>
      <c r="J425" s="38"/>
      <c r="K425" s="39"/>
      <c r="L425" s="23" t="str">
        <f t="shared" si="41"/>
        <v/>
      </c>
      <c r="N425" s="53" t="str">
        <f>IF(B425="totale",SUM($N$26:N424),IF($B425="","",((1/$G$18*FISSO!$E$18*#REF!))))</f>
        <v/>
      </c>
      <c r="P425" s="56">
        <f>IF(B425="totale",SUM(P$26:P424),ROUND(M425,2))</f>
        <v>0</v>
      </c>
      <c r="Q425" s="45"/>
    </row>
    <row r="426" spans="2:17" ht="15" x14ac:dyDescent="0.3">
      <c r="B426" s="32"/>
      <c r="C426" s="36"/>
      <c r="D426" s="37"/>
      <c r="E426" s="37"/>
      <c r="F426" s="37"/>
      <c r="G426" s="37"/>
      <c r="H426" s="37"/>
      <c r="I426" s="38"/>
      <c r="J426" s="38"/>
      <c r="K426" s="39"/>
      <c r="L426" s="23" t="str">
        <f t="shared" si="41"/>
        <v/>
      </c>
      <c r="N426" s="53" t="str">
        <f>IF(B426="totale",SUM($N$26:N425),IF($B426="","",((1/$G$18*FISSO!$E$18*#REF!))))</f>
        <v/>
      </c>
      <c r="P426" s="56">
        <f>IF(B426="totale",SUM(P$26:P425),ROUND(M426,2))</f>
        <v>0</v>
      </c>
      <c r="Q426" s="45"/>
    </row>
    <row r="427" spans="2:17" ht="15" x14ac:dyDescent="0.3">
      <c r="B427" s="32"/>
      <c r="C427" s="36"/>
      <c r="D427" s="37"/>
      <c r="E427" s="37"/>
      <c r="F427" s="37"/>
      <c r="G427" s="37"/>
      <c r="H427" s="37"/>
      <c r="I427" s="38"/>
      <c r="J427" s="38"/>
      <c r="K427" s="29"/>
      <c r="L427" s="23" t="str">
        <f t="shared" si="41"/>
        <v/>
      </c>
      <c r="N427" s="53" t="str">
        <f>IF(B427="totale",SUM($N$26:N426),IF($B427="","",((1/$G$18*FISSO!$E$18*#REF!))))</f>
        <v/>
      </c>
      <c r="P427" s="56">
        <f>IF(B427="totale",SUM(P$26:P426),ROUND(M427,2))</f>
        <v>0</v>
      </c>
      <c r="Q427" s="45"/>
    </row>
    <row r="428" spans="2:17" ht="15" x14ac:dyDescent="0.3">
      <c r="B428" s="32"/>
      <c r="C428" s="36"/>
      <c r="D428" s="37"/>
      <c r="E428" s="37"/>
      <c r="F428" s="37"/>
      <c r="G428" s="37"/>
      <c r="H428" s="37"/>
      <c r="I428" s="38"/>
      <c r="J428" s="38"/>
      <c r="K428" s="29"/>
      <c r="L428" s="23" t="str">
        <f t="shared" si="41"/>
        <v/>
      </c>
      <c r="N428" s="53" t="str">
        <f>IF(B428="totale",SUM($N$26:N427),IF($B428="","",((1/$G$18*FISSO!$E$18*#REF!))))</f>
        <v/>
      </c>
      <c r="P428" s="56">
        <f>IF(B428="totale",SUM(P$26:P427),ROUND(M428,2))</f>
        <v>0</v>
      </c>
      <c r="Q428" s="45"/>
    </row>
    <row r="429" spans="2:17" ht="15" x14ac:dyDescent="0.3">
      <c r="B429" s="29"/>
      <c r="C429" s="36"/>
      <c r="D429" s="37"/>
      <c r="E429" s="37"/>
      <c r="F429" s="37"/>
      <c r="G429" s="37"/>
      <c r="H429" s="37"/>
      <c r="I429" s="38"/>
      <c r="J429" s="38"/>
      <c r="K429" s="29"/>
      <c r="L429" s="23" t="str">
        <f t="shared" si="41"/>
        <v/>
      </c>
      <c r="N429" s="53" t="str">
        <f>IF(B429="totale",SUM($N$26:N428),IF($B429="","",((1/$G$18*FISSO!$E$18*#REF!))))</f>
        <v/>
      </c>
      <c r="P429" s="56">
        <f>IF(B429="totale",SUM(P$26:P428),ROUND(M429,2))</f>
        <v>0</v>
      </c>
      <c r="Q429" s="45"/>
    </row>
    <row r="430" spans="2:17" ht="15" x14ac:dyDescent="0.3">
      <c r="B430" s="29"/>
      <c r="C430" s="36"/>
      <c r="D430" s="37"/>
      <c r="E430" s="37"/>
      <c r="F430" s="37"/>
      <c r="G430" s="37"/>
      <c r="H430" s="37"/>
      <c r="I430" s="38"/>
      <c r="J430" s="38"/>
      <c r="K430" s="29"/>
      <c r="L430" s="23" t="str">
        <f t="shared" si="41"/>
        <v/>
      </c>
      <c r="N430" s="53" t="str">
        <f>IF(B430="totale",SUM($N$26:N429),IF($B430="","",((1/$G$18*FISSO!$E$18*#REF!))))</f>
        <v/>
      </c>
      <c r="P430" s="56">
        <f>IF(B430="totale",SUM(P$26:P429),ROUND(M430,2))</f>
        <v>0</v>
      </c>
      <c r="Q430" s="45"/>
    </row>
    <row r="431" spans="2:17" ht="15" x14ac:dyDescent="0.3">
      <c r="B431" s="29"/>
      <c r="C431" s="36"/>
      <c r="D431" s="38"/>
      <c r="E431" s="38"/>
      <c r="F431" s="38"/>
      <c r="G431" s="38"/>
      <c r="H431" s="38"/>
      <c r="I431" s="38"/>
      <c r="J431" s="38"/>
      <c r="K431" s="29"/>
      <c r="L431" s="23" t="str">
        <f t="shared" si="41"/>
        <v/>
      </c>
      <c r="N431" s="53" t="str">
        <f>IF(B431="totale",SUM($N$26:N430),IF($B431="","",((1/$G$18*FISSO!$E$18*#REF!))))</f>
        <v/>
      </c>
      <c r="P431" s="56">
        <f>IF(B431="totale",SUM(P$26:P430),ROUND(M431,2))</f>
        <v>0</v>
      </c>
      <c r="Q431" s="45"/>
    </row>
    <row r="432" spans="2:17" ht="15" x14ac:dyDescent="0.3">
      <c r="B432" s="29"/>
      <c r="C432" s="36"/>
      <c r="D432" s="38"/>
      <c r="E432" s="38"/>
      <c r="F432" s="38"/>
      <c r="G432" s="38"/>
      <c r="H432" s="38"/>
      <c r="I432" s="38"/>
      <c r="J432" s="38"/>
      <c r="K432" s="29"/>
      <c r="L432" s="23" t="str">
        <f t="shared" si="41"/>
        <v/>
      </c>
      <c r="N432" s="53" t="str">
        <f>IF(B432="totale",SUM($N$26:N431),IF($B432="","",((1/$G$18*FISSO!$E$18*#REF!))))</f>
        <v/>
      </c>
      <c r="P432" s="56">
        <f>IF(B432="totale",SUM(P$26:P431),ROUND(M432,2))</f>
        <v>0</v>
      </c>
      <c r="Q432" s="45"/>
    </row>
    <row r="433" spans="2:17" ht="15" x14ac:dyDescent="0.3">
      <c r="B433" s="29"/>
      <c r="C433" s="36"/>
      <c r="D433" s="38"/>
      <c r="E433" s="38"/>
      <c r="F433" s="38"/>
      <c r="G433" s="38"/>
      <c r="H433" s="38"/>
      <c r="I433" s="38"/>
      <c r="J433" s="38"/>
      <c r="K433" s="29"/>
      <c r="L433" s="23" t="str">
        <f t="shared" si="41"/>
        <v/>
      </c>
      <c r="N433" s="53" t="str">
        <f>IF(B433="totale",SUM($N$26:N432),IF($B433="","",((1/$G$18*FISSO!$E$18*#REF!))))</f>
        <v/>
      </c>
      <c r="P433" s="56">
        <f>IF(B433="totale",SUM(P$26:P432),ROUND(M433,2))</f>
        <v>0</v>
      </c>
      <c r="Q433" s="45"/>
    </row>
    <row r="434" spans="2:17" ht="15" x14ac:dyDescent="0.3">
      <c r="B434" s="29"/>
      <c r="C434" s="36"/>
      <c r="D434" s="38"/>
      <c r="E434" s="38"/>
      <c r="F434" s="38"/>
      <c r="G434" s="38"/>
      <c r="H434" s="38"/>
      <c r="I434" s="38"/>
      <c r="J434" s="38"/>
      <c r="K434" s="29"/>
      <c r="L434" s="23" t="str">
        <f t="shared" si="41"/>
        <v/>
      </c>
      <c r="N434" s="53" t="str">
        <f>IF(B434="totale",SUM($N$26:N433),IF($B434="","",((1/$G$18*FISSO!$E$18*#REF!))))</f>
        <v/>
      </c>
      <c r="P434" s="56">
        <f>IF(B434="totale",SUM(P$26:P433),ROUND(M434,2))</f>
        <v>0</v>
      </c>
      <c r="Q434" s="45"/>
    </row>
    <row r="435" spans="2:17" ht="15" x14ac:dyDescent="0.3">
      <c r="B435" s="29"/>
      <c r="C435" s="36"/>
      <c r="D435" s="38"/>
      <c r="E435" s="38"/>
      <c r="F435" s="38"/>
      <c r="G435" s="38"/>
      <c r="H435" s="38"/>
      <c r="I435" s="38"/>
      <c r="J435" s="38"/>
      <c r="K435" s="29"/>
      <c r="L435" s="23" t="str">
        <f t="shared" si="41"/>
        <v/>
      </c>
      <c r="N435" s="53" t="str">
        <f>IF(B435="totale",SUM($N$26:N434),IF($B435="","",((1/$G$18*FISSO!$E$18*#REF!))))</f>
        <v/>
      </c>
      <c r="P435" s="56">
        <f>IF(B435="totale",SUM(P$26:P434),ROUND(M435,2))</f>
        <v>0</v>
      </c>
      <c r="Q435" s="45"/>
    </row>
    <row r="436" spans="2:17" ht="15" x14ac:dyDescent="0.3">
      <c r="B436" s="29"/>
      <c r="C436" s="36"/>
      <c r="D436" s="38"/>
      <c r="E436" s="38"/>
      <c r="F436" s="38"/>
      <c r="G436" s="38"/>
      <c r="H436" s="38"/>
      <c r="I436" s="38"/>
      <c r="J436" s="38"/>
      <c r="K436" s="29"/>
      <c r="L436" s="23" t="str">
        <f t="shared" si="41"/>
        <v/>
      </c>
      <c r="N436" s="53" t="str">
        <f>IF(B436="totale",SUM($N$26:N435),IF($B436="","",((1/$G$18*FISSO!$E$18*#REF!))))</f>
        <v/>
      </c>
      <c r="P436" s="56">
        <f>IF(B436="totale",SUM(P$26:P435),ROUND(M436,2))</f>
        <v>0</v>
      </c>
      <c r="Q436" s="45"/>
    </row>
    <row r="437" spans="2:17" ht="15" x14ac:dyDescent="0.3">
      <c r="B437" s="29"/>
      <c r="C437" s="36"/>
      <c r="D437" s="38"/>
      <c r="E437" s="38"/>
      <c r="F437" s="38"/>
      <c r="G437" s="38"/>
      <c r="H437" s="38"/>
      <c r="I437" s="38"/>
      <c r="J437" s="38"/>
      <c r="K437" s="29"/>
      <c r="L437" s="23" t="str">
        <f t="shared" si="41"/>
        <v/>
      </c>
      <c r="N437" s="53" t="str">
        <f>IF(B437="totale",SUM($N$26:N436),IF($B437="","",((1/$G$18*FISSO!$E$18*#REF!))))</f>
        <v/>
      </c>
      <c r="P437" s="56">
        <f>IF(B437="totale",SUM(P$26:P436),ROUND(M437,2))</f>
        <v>0</v>
      </c>
      <c r="Q437" s="45"/>
    </row>
    <row r="438" spans="2:17" ht="15" x14ac:dyDescent="0.3">
      <c r="B438" s="29"/>
      <c r="C438" s="36"/>
      <c r="D438" s="38"/>
      <c r="E438" s="38"/>
      <c r="F438" s="38"/>
      <c r="G438" s="38"/>
      <c r="H438" s="38"/>
      <c r="I438" s="38"/>
      <c r="J438" s="38"/>
      <c r="K438" s="29"/>
      <c r="L438" s="23" t="str">
        <f t="shared" si="41"/>
        <v/>
      </c>
      <c r="N438" s="53" t="str">
        <f>IF(B438="totale",SUM($N$26:N437),IF($B438="","",((1/$G$18*FISSO!$E$18*#REF!))))</f>
        <v/>
      </c>
      <c r="P438" s="56">
        <f>IF(B438="totale",SUM(P$26:P437),ROUND(M438,2))</f>
        <v>0</v>
      </c>
      <c r="Q438" s="45"/>
    </row>
    <row r="439" spans="2:17" ht="15" x14ac:dyDescent="0.3">
      <c r="B439" s="29"/>
      <c r="C439" s="36"/>
      <c r="D439" s="38"/>
      <c r="E439" s="38"/>
      <c r="F439" s="38"/>
      <c r="G439" s="38"/>
      <c r="H439" s="38"/>
      <c r="I439" s="38"/>
      <c r="J439" s="38"/>
      <c r="K439" s="29"/>
      <c r="L439" s="23" t="str">
        <f t="shared" si="41"/>
        <v/>
      </c>
      <c r="N439" s="53" t="str">
        <f>IF(B439="totale",SUM($N$26:N438),IF($B439="","",((1/$G$18*FISSO!$E$18*#REF!))))</f>
        <v/>
      </c>
      <c r="P439" s="56">
        <f>IF(B439="totale",SUM(P$26:P438),ROUND(M439,2))</f>
        <v>0</v>
      </c>
      <c r="Q439" s="45"/>
    </row>
    <row r="440" spans="2:17" ht="15" x14ac:dyDescent="0.3">
      <c r="B440" s="29"/>
      <c r="C440" s="36"/>
      <c r="D440" s="38"/>
      <c r="E440" s="38"/>
      <c r="F440" s="38"/>
      <c r="G440" s="38"/>
      <c r="H440" s="38"/>
      <c r="I440" s="38"/>
      <c r="J440" s="38"/>
      <c r="K440" s="29"/>
      <c r="L440" s="23" t="str">
        <f t="shared" si="41"/>
        <v/>
      </c>
      <c r="N440" s="53" t="str">
        <f>IF(B440="totale",SUM($N$26:N439),IF($B440="","",((1/$G$18*FISSO!$E$18*#REF!))))</f>
        <v/>
      </c>
      <c r="P440" s="56">
        <f>IF(B440="totale",SUM(P$26:P439),ROUND(M440,2))</f>
        <v>0</v>
      </c>
      <c r="Q440" s="45"/>
    </row>
    <row r="441" spans="2:17" ht="15" x14ac:dyDescent="0.3">
      <c r="B441" s="29"/>
      <c r="C441" s="36"/>
      <c r="D441" s="38"/>
      <c r="E441" s="38"/>
      <c r="F441" s="38"/>
      <c r="G441" s="38"/>
      <c r="H441" s="38"/>
      <c r="I441" s="38"/>
      <c r="J441" s="38"/>
      <c r="K441" s="29"/>
      <c r="L441" s="23" t="str">
        <f t="shared" si="41"/>
        <v/>
      </c>
      <c r="N441" s="53" t="str">
        <f>IF(B441="totale",SUM($N$26:N440),IF($B441="","",((1/$G$18*FISSO!$E$18*#REF!))))</f>
        <v/>
      </c>
      <c r="P441" s="56">
        <f>IF(B441="totale",SUM(P$26:P440),ROUND(M441,2))</f>
        <v>0</v>
      </c>
      <c r="Q441" s="45"/>
    </row>
    <row r="442" spans="2:17" ht="15" x14ac:dyDescent="0.3">
      <c r="B442" s="29"/>
      <c r="C442" s="36"/>
      <c r="D442" s="29"/>
      <c r="E442" s="29"/>
      <c r="F442" s="29"/>
      <c r="G442" s="29"/>
      <c r="H442" s="29"/>
      <c r="I442" s="38"/>
      <c r="J442" s="38"/>
      <c r="K442" s="29"/>
      <c r="L442" s="23" t="str">
        <f t="shared" si="41"/>
        <v/>
      </c>
      <c r="N442" s="53" t="str">
        <f>IF(B442="totale",SUM($N$26:N441),IF($B442="","",((1/$G$18*FISSO!$E$18*#REF!))))</f>
        <v/>
      </c>
      <c r="P442" s="56">
        <f>IF(B442="totale",SUM(P$26:P441),ROUND(M442,2))</f>
        <v>0</v>
      </c>
      <c r="Q442" s="45"/>
    </row>
    <row r="443" spans="2:17" ht="15" x14ac:dyDescent="0.3">
      <c r="B443" s="29"/>
      <c r="C443" s="36"/>
      <c r="D443" s="29"/>
      <c r="E443" s="29"/>
      <c r="F443" s="29"/>
      <c r="G443" s="29"/>
      <c r="H443" s="29"/>
      <c r="I443" s="38"/>
      <c r="J443" s="38"/>
      <c r="K443" s="29"/>
      <c r="L443" s="23" t="str">
        <f t="shared" si="41"/>
        <v/>
      </c>
      <c r="N443" s="53" t="str">
        <f>IF(B443="totale",SUM($N$26:N442),IF($B443="","",((1/$G$18*FISSO!$E$18*#REF!))))</f>
        <v/>
      </c>
      <c r="P443" s="56">
        <f>IF(B443="totale",SUM(P$26:P442),ROUND(M443,2))</f>
        <v>0</v>
      </c>
      <c r="Q443" s="45"/>
    </row>
    <row r="444" spans="2:17" ht="15" x14ac:dyDescent="0.3">
      <c r="B444" s="29"/>
      <c r="C444" s="36"/>
      <c r="D444" s="29"/>
      <c r="E444" s="29"/>
      <c r="F444" s="29"/>
      <c r="G444" s="29"/>
      <c r="H444" s="29"/>
      <c r="I444" s="38"/>
      <c r="J444" s="38"/>
      <c r="K444" s="29"/>
      <c r="L444" s="23" t="str">
        <f t="shared" si="41"/>
        <v/>
      </c>
      <c r="N444" s="53" t="str">
        <f>IF(B444="totale",SUM($N$26:N443),IF($B444="","",((1/$G$18*FISSO!$E$18*#REF!))))</f>
        <v/>
      </c>
      <c r="P444" s="56">
        <f>IF(B444="totale",SUM(P$26:P443),ROUND(M444,2))</f>
        <v>0</v>
      </c>
      <c r="Q444" s="45"/>
    </row>
    <row r="445" spans="2:17" ht="15" x14ac:dyDescent="0.3">
      <c r="B445" s="29"/>
      <c r="C445" s="36"/>
      <c r="D445" s="29"/>
      <c r="E445" s="29"/>
      <c r="F445" s="29"/>
      <c r="G445" s="29"/>
      <c r="H445" s="29"/>
      <c r="I445" s="38"/>
      <c r="J445" s="38"/>
      <c r="K445" s="29"/>
      <c r="L445" s="23" t="str">
        <f t="shared" si="41"/>
        <v/>
      </c>
      <c r="N445" s="53" t="str">
        <f>IF(B445="totale",SUM($N$26:N444),IF($B445="","",((1/$G$18*FISSO!$E$18*#REF!))))</f>
        <v/>
      </c>
      <c r="P445" s="56">
        <f>IF(B445="totale",SUM(P$26:P444),ROUND(M445,2))</f>
        <v>0</v>
      </c>
      <c r="Q445" s="45"/>
    </row>
    <row r="446" spans="2:17" ht="15" x14ac:dyDescent="0.3">
      <c r="B446" s="29"/>
      <c r="C446" s="36"/>
      <c r="D446" s="29"/>
      <c r="E446" s="29"/>
      <c r="F446" s="29"/>
      <c r="G446" s="29"/>
      <c r="H446" s="29"/>
      <c r="I446" s="38"/>
      <c r="J446" s="38"/>
      <c r="K446" s="29"/>
      <c r="L446" s="23" t="str">
        <f t="shared" si="41"/>
        <v/>
      </c>
      <c r="N446" s="53" t="str">
        <f>IF(B446="totale",SUM($N$26:N445),IF($B446="","",((1/$G$18*FISSO!$E$18*#REF!))))</f>
        <v/>
      </c>
      <c r="P446" s="56">
        <f>IF(B446="totale",SUM(P$26:P445),ROUND(M446,2))</f>
        <v>0</v>
      </c>
      <c r="Q446" s="45"/>
    </row>
    <row r="447" spans="2:17" ht="15" x14ac:dyDescent="0.3">
      <c r="B447" s="29"/>
      <c r="C447" s="36"/>
      <c r="D447" s="29"/>
      <c r="E447" s="29"/>
      <c r="F447" s="29"/>
      <c r="G447" s="29"/>
      <c r="H447" s="29"/>
      <c r="I447" s="38"/>
      <c r="J447" s="38"/>
      <c r="K447" s="29"/>
      <c r="L447" s="23" t="str">
        <f t="shared" si="41"/>
        <v/>
      </c>
      <c r="N447" s="53" t="str">
        <f>IF(B447="totale",SUM($N$26:N446),IF($B447="","",((1/$G$18*FISSO!$E$18*#REF!))))</f>
        <v/>
      </c>
      <c r="P447" s="56">
        <f>IF(B447="totale",SUM(P$26:P446),ROUND(M447,2))</f>
        <v>0</v>
      </c>
      <c r="Q447" s="45"/>
    </row>
    <row r="448" spans="2:17" ht="15" x14ac:dyDescent="0.3">
      <c r="B448" s="29"/>
      <c r="C448" s="36"/>
      <c r="D448" s="29"/>
      <c r="E448" s="29"/>
      <c r="F448" s="29"/>
      <c r="G448" s="29"/>
      <c r="H448" s="29"/>
      <c r="I448" s="38"/>
      <c r="J448" s="38"/>
      <c r="K448" s="29"/>
      <c r="L448" s="23" t="str">
        <f t="shared" si="41"/>
        <v/>
      </c>
      <c r="N448" s="53" t="str">
        <f>IF(B448="totale",SUM($N$26:N447),IF($B448="","",((1/$G$18*FISSO!$E$18*#REF!))))</f>
        <v/>
      </c>
      <c r="P448" s="56">
        <f>IF(B448="totale",SUM(P$26:P447),ROUND(M448,2))</f>
        <v>0</v>
      </c>
      <c r="Q448" s="45"/>
    </row>
    <row r="449" spans="2:17" ht="15" x14ac:dyDescent="0.3">
      <c r="B449" s="29"/>
      <c r="C449" s="36"/>
      <c r="D449" s="29"/>
      <c r="E449" s="29"/>
      <c r="F449" s="29"/>
      <c r="G449" s="29"/>
      <c r="H449" s="29"/>
      <c r="I449" s="38"/>
      <c r="J449" s="38"/>
      <c r="K449" s="29"/>
      <c r="L449" s="23" t="str">
        <f t="shared" si="41"/>
        <v/>
      </c>
      <c r="N449" s="53" t="str">
        <f>IF(B449="totale",SUM($N$26:N448),IF($B449="","",((1/$G$18*FISSO!$E$18*#REF!))))</f>
        <v/>
      </c>
      <c r="P449" s="56">
        <f>IF(B449="totale",SUM(P$26:P448),ROUND(M449,2))</f>
        <v>0</v>
      </c>
      <c r="Q449" s="45"/>
    </row>
    <row r="450" spans="2:17" ht="15" x14ac:dyDescent="0.3">
      <c r="B450" s="29"/>
      <c r="C450" s="36"/>
      <c r="D450" s="29"/>
      <c r="E450" s="29"/>
      <c r="F450" s="29"/>
      <c r="G450" s="29"/>
      <c r="H450" s="29"/>
      <c r="I450" s="38"/>
      <c r="J450" s="38"/>
      <c r="K450" s="29"/>
      <c r="L450" s="23" t="str">
        <f t="shared" si="41"/>
        <v/>
      </c>
      <c r="N450" s="53" t="str">
        <f>IF(B450="totale",SUM($N$26:N449),IF($B450="","",((1/$G$18*FISSO!$E$18*#REF!))))</f>
        <v/>
      </c>
      <c r="P450" s="56">
        <f>IF(B450="totale",SUM(P$26:P449),ROUND(M450,2))</f>
        <v>0</v>
      </c>
      <c r="Q450" s="45"/>
    </row>
    <row r="451" spans="2:17" ht="15" x14ac:dyDescent="0.3">
      <c r="B451" s="29"/>
      <c r="C451" s="36"/>
      <c r="D451" s="29"/>
      <c r="E451" s="29"/>
      <c r="F451" s="29"/>
      <c r="G451" s="29"/>
      <c r="H451" s="29"/>
      <c r="I451" s="38"/>
      <c r="J451" s="38"/>
      <c r="K451" s="29"/>
      <c r="L451" s="23" t="str">
        <f t="shared" si="41"/>
        <v/>
      </c>
      <c r="N451" s="53" t="str">
        <f>IF(B451="totale",SUM($N$26:N450),IF($B451="","",((1/$G$18*FISSO!$E$18*#REF!))))</f>
        <v/>
      </c>
      <c r="P451" s="56">
        <f>IF(B451="totale",SUM(P$26:P450),ROUND(M451,2))</f>
        <v>0</v>
      </c>
      <c r="Q451" s="45"/>
    </row>
    <row r="452" spans="2:17" ht="15" x14ac:dyDescent="0.3">
      <c r="B452" s="29"/>
      <c r="C452" s="36"/>
      <c r="D452" s="29"/>
      <c r="E452" s="29"/>
      <c r="F452" s="29"/>
      <c r="G452" s="29"/>
      <c r="H452" s="29"/>
      <c r="I452" s="29"/>
      <c r="J452" s="29"/>
      <c r="K452" s="29"/>
      <c r="L452" s="23" t="str">
        <f t="shared" si="41"/>
        <v/>
      </c>
      <c r="N452" s="53" t="str">
        <f>IF(B452="totale",SUM($N$26:N451),IF($B452="","",((1/$G$18*FISSO!$E$18*#REF!))))</f>
        <v/>
      </c>
      <c r="P452" s="56">
        <f>IF(B452="totale",SUM(P$26:P451),ROUND(M452,2))</f>
        <v>0</v>
      </c>
      <c r="Q452" s="45"/>
    </row>
    <row r="453" spans="2:17" ht="15" x14ac:dyDescent="0.3">
      <c r="B453" s="29"/>
      <c r="C453" s="36"/>
      <c r="D453" s="29"/>
      <c r="E453" s="29"/>
      <c r="F453" s="29"/>
      <c r="G453" s="29"/>
      <c r="H453" s="29"/>
      <c r="I453" s="29"/>
      <c r="J453" s="29"/>
      <c r="K453" s="29"/>
      <c r="L453" s="23" t="str">
        <f t="shared" si="41"/>
        <v/>
      </c>
      <c r="N453" s="53" t="str">
        <f>IF(B453="totale",SUM($N$26:N452),IF($B453="","",((1/$G$18*FISSO!$E$18*#REF!))))</f>
        <v/>
      </c>
      <c r="P453" s="56">
        <f>IF(B453="totale",SUM(P$26:P452),ROUND(M453,2))</f>
        <v>0</v>
      </c>
      <c r="Q453" s="45"/>
    </row>
    <row r="454" spans="2:17" ht="15" x14ac:dyDescent="0.3">
      <c r="B454" s="29"/>
      <c r="C454" s="36"/>
      <c r="D454" s="29"/>
      <c r="E454" s="29"/>
      <c r="F454" s="29"/>
      <c r="G454" s="29"/>
      <c r="H454" s="29"/>
      <c r="I454" s="29"/>
      <c r="J454" s="29"/>
      <c r="K454" s="29"/>
      <c r="L454" s="23" t="str">
        <f t="shared" si="41"/>
        <v/>
      </c>
      <c r="N454" s="53" t="str">
        <f>IF(B454="totale",SUM($N$26:N453),IF($B454="","",((1/$G$18*FISSO!$E$18*#REF!))))</f>
        <v/>
      </c>
      <c r="P454" s="56">
        <f>IF(B454="totale",SUM(P$26:P453),ROUND(M454,2))</f>
        <v>0</v>
      </c>
      <c r="Q454" s="45"/>
    </row>
    <row r="455" spans="2:17" ht="15" x14ac:dyDescent="0.3">
      <c r="B455" s="29"/>
      <c r="C455" s="36"/>
      <c r="D455" s="29"/>
      <c r="E455" s="29"/>
      <c r="F455" s="29"/>
      <c r="G455" s="29"/>
      <c r="H455" s="29"/>
      <c r="I455" s="29"/>
      <c r="J455" s="29"/>
      <c r="K455" s="29"/>
      <c r="L455" s="23" t="str">
        <f t="shared" si="41"/>
        <v/>
      </c>
      <c r="N455" s="53" t="str">
        <f>IF(B455="totale",SUM($N$26:N454),IF($B455="","",((1/$G$18*FISSO!$E$18*#REF!))))</f>
        <v/>
      </c>
      <c r="P455" s="56">
        <f>IF(B455="totale",SUM(P$26:P454),ROUND(M455,2))</f>
        <v>0</v>
      </c>
      <c r="Q455" s="45"/>
    </row>
    <row r="456" spans="2:17" ht="15" x14ac:dyDescent="0.3">
      <c r="B456" s="29"/>
      <c r="C456" s="36"/>
      <c r="D456" s="29"/>
      <c r="E456" s="29"/>
      <c r="F456" s="29"/>
      <c r="G456" s="29"/>
      <c r="H456" s="29"/>
      <c r="I456" s="29"/>
      <c r="J456" s="29"/>
      <c r="K456" s="29"/>
      <c r="L456" s="23" t="str">
        <f t="shared" si="41"/>
        <v/>
      </c>
      <c r="N456" s="53" t="str">
        <f>IF(B456="totale",SUM($N$26:N455),IF($B456="","",((1/$G$18*FISSO!$E$18*#REF!))))</f>
        <v/>
      </c>
      <c r="P456" s="56">
        <f>IF(B456="totale",SUM(P$26:P455),ROUND(M456,2))</f>
        <v>0</v>
      </c>
      <c r="Q456" s="45"/>
    </row>
    <row r="457" spans="2:17" ht="15" x14ac:dyDescent="0.3">
      <c r="B457" s="29"/>
      <c r="C457" s="36"/>
      <c r="D457" s="29"/>
      <c r="E457" s="29"/>
      <c r="F457" s="29"/>
      <c r="G457" s="29"/>
      <c r="H457" s="29"/>
      <c r="I457" s="29"/>
      <c r="J457" s="29"/>
      <c r="K457" s="29"/>
      <c r="L457" s="23" t="str">
        <f t="shared" si="41"/>
        <v/>
      </c>
      <c r="N457" s="53" t="str">
        <f>IF(B457="totale",SUM($N$26:N456),IF($B457="","",((1/$G$18*FISSO!$E$18*#REF!))))</f>
        <v/>
      </c>
      <c r="P457" s="56">
        <f>IF(B457="totale",SUM(P$26:P456),ROUND(M457,2))</f>
        <v>0</v>
      </c>
      <c r="Q457" s="45"/>
    </row>
    <row r="458" spans="2:17" ht="15" x14ac:dyDescent="0.3">
      <c r="B458" s="29"/>
      <c r="C458" s="36"/>
      <c r="D458" s="29"/>
      <c r="E458" s="29"/>
      <c r="F458" s="29"/>
      <c r="G458" s="29"/>
      <c r="H458" s="29"/>
      <c r="I458" s="29"/>
      <c r="J458" s="29"/>
      <c r="K458" s="29"/>
      <c r="L458" s="23" t="str">
        <f t="shared" si="41"/>
        <v/>
      </c>
      <c r="N458" s="53" t="str">
        <f>IF(B458="totale",SUM($N$26:N457),IF($B458="","",((1/$G$18*FISSO!$E$18*#REF!))))</f>
        <v/>
      </c>
      <c r="P458" s="56">
        <f>IF(B458="totale",SUM(P$26:P457),ROUND(M458,2))</f>
        <v>0</v>
      </c>
      <c r="Q458" s="45"/>
    </row>
    <row r="459" spans="2:17" ht="15" x14ac:dyDescent="0.3">
      <c r="B459" s="29"/>
      <c r="C459" s="36"/>
      <c r="D459" s="29"/>
      <c r="E459" s="29"/>
      <c r="F459" s="29"/>
      <c r="G459" s="29"/>
      <c r="H459" s="29"/>
      <c r="I459" s="29"/>
      <c r="J459" s="29"/>
      <c r="K459" s="29"/>
      <c r="L459" s="23" t="str">
        <f t="shared" si="41"/>
        <v/>
      </c>
      <c r="N459" s="53" t="str">
        <f>IF(B459="totale",SUM($N$26:N458),IF($B459="","",((1/$G$18*FISSO!$E$18*#REF!))))</f>
        <v/>
      </c>
      <c r="P459" s="56">
        <f>IF(B459="totale",SUM(P$26:P458),ROUND(M459,2))</f>
        <v>0</v>
      </c>
      <c r="Q459" s="45"/>
    </row>
    <row r="460" spans="2:17" ht="15" x14ac:dyDescent="0.3">
      <c r="B460" s="29"/>
      <c r="C460" s="36"/>
      <c r="D460" s="29"/>
      <c r="E460" s="29"/>
      <c r="F460" s="29"/>
      <c r="G460" s="29"/>
      <c r="H460" s="29"/>
      <c r="I460" s="29"/>
      <c r="J460" s="29"/>
      <c r="K460" s="29"/>
      <c r="L460" s="23" t="str">
        <f t="shared" si="41"/>
        <v/>
      </c>
      <c r="N460" s="53" t="str">
        <f>IF(B460="totale",SUM($N$26:N459),IF($B460="","",((1/$G$18*FISSO!$E$18*#REF!))))</f>
        <v/>
      </c>
      <c r="P460" s="56">
        <f>IF(B460="totale",SUM(P$26:P459),ROUND(M460,2))</f>
        <v>0</v>
      </c>
      <c r="Q460" s="45"/>
    </row>
    <row r="461" spans="2:17" ht="15" x14ac:dyDescent="0.3">
      <c r="B461" s="29"/>
      <c r="C461" s="36"/>
      <c r="D461" s="29"/>
      <c r="E461" s="29"/>
      <c r="F461" s="29"/>
      <c r="G461" s="29"/>
      <c r="H461" s="29"/>
      <c r="I461" s="29"/>
      <c r="J461" s="29"/>
      <c r="K461" s="29"/>
      <c r="L461" s="23" t="str">
        <f t="shared" si="41"/>
        <v/>
      </c>
      <c r="N461" s="53" t="str">
        <f>IF(B461="totale",SUM($N$26:N460),IF($B461="","",((1/$G$18*FISSO!$E$18*#REF!))))</f>
        <v/>
      </c>
      <c r="P461" s="56">
        <f>IF(B461="totale",SUM(P$26:P460),ROUND(M461,2))</f>
        <v>0</v>
      </c>
      <c r="Q461" s="45"/>
    </row>
    <row r="462" spans="2:17" ht="15" x14ac:dyDescent="0.3">
      <c r="B462" s="29"/>
      <c r="C462" s="36"/>
      <c r="D462" s="29"/>
      <c r="E462" s="29"/>
      <c r="F462" s="29"/>
      <c r="G462" s="29"/>
      <c r="H462" s="29"/>
      <c r="I462" s="29"/>
      <c r="J462" s="29"/>
      <c r="K462" s="29"/>
      <c r="L462" s="23" t="str">
        <f t="shared" si="41"/>
        <v/>
      </c>
      <c r="N462" s="53" t="str">
        <f>IF(B462="totale",SUM($N$26:N461),IF($B462="","",((1/$G$18*FISSO!$E$18*#REF!))))</f>
        <v/>
      </c>
      <c r="P462" s="56">
        <f>IF(B462="totale",SUM(P$26:P461),ROUND(M462,2))</f>
        <v>0</v>
      </c>
      <c r="Q462" s="45"/>
    </row>
    <row r="463" spans="2:17" ht="15" x14ac:dyDescent="0.3">
      <c r="B463" s="29"/>
      <c r="C463" s="36"/>
      <c r="D463" s="29"/>
      <c r="E463" s="29"/>
      <c r="F463" s="29"/>
      <c r="G463" s="29"/>
      <c r="H463" s="29"/>
      <c r="I463" s="29"/>
      <c r="J463" s="29"/>
      <c r="K463" s="29"/>
      <c r="L463" s="23" t="str">
        <f t="shared" si="41"/>
        <v/>
      </c>
      <c r="N463" s="53" t="str">
        <f>IF(B463="totale",SUM($N$26:N462),IF($B463="","",((1/$G$18*FISSO!$E$18*#REF!))))</f>
        <v/>
      </c>
      <c r="P463" s="56">
        <f>IF(B463="totale",SUM(P$26:P462),ROUND(M463,2))</f>
        <v>0</v>
      </c>
      <c r="Q463" s="45"/>
    </row>
    <row r="464" spans="2:17" ht="15" x14ac:dyDescent="0.3">
      <c r="B464" s="29"/>
      <c r="C464" s="36"/>
      <c r="D464" s="29"/>
      <c r="E464" s="29"/>
      <c r="F464" s="29"/>
      <c r="G464" s="29"/>
      <c r="H464" s="29"/>
      <c r="I464" s="29"/>
      <c r="J464" s="29"/>
      <c r="K464" s="29"/>
      <c r="L464" s="23" t="str">
        <f t="shared" si="41"/>
        <v/>
      </c>
      <c r="N464" s="53" t="str">
        <f>IF(B464="totale",SUM($N$26:N463),IF($B464="","",((1/$G$18*FISSO!$E$18*#REF!))))</f>
        <v/>
      </c>
      <c r="P464" s="56">
        <f>IF(B464="totale",SUM(P$26:P463),ROUND(M464,2))</f>
        <v>0</v>
      </c>
      <c r="Q464" s="45"/>
    </row>
    <row r="465" spans="2:17" ht="15" x14ac:dyDescent="0.3">
      <c r="B465" s="29"/>
      <c r="C465" s="36"/>
      <c r="D465" s="29"/>
      <c r="E465" s="29"/>
      <c r="F465" s="29"/>
      <c r="G465" s="29"/>
      <c r="H465" s="29"/>
      <c r="I465" s="29"/>
      <c r="J465" s="29"/>
      <c r="K465" s="29"/>
      <c r="L465" s="23" t="str">
        <f t="shared" si="41"/>
        <v/>
      </c>
      <c r="N465" s="53" t="str">
        <f>IF(B465="totale",SUM($N$26:N464),IF($B465="","",((1/$G$18*FISSO!$E$18*#REF!))))</f>
        <v/>
      </c>
      <c r="P465" s="56">
        <f>IF(B465="totale",SUM(P$26:P464),ROUND(M465,2))</f>
        <v>0</v>
      </c>
      <c r="Q465" s="45"/>
    </row>
    <row r="466" spans="2:17" ht="15" x14ac:dyDescent="0.3">
      <c r="B466" s="29"/>
      <c r="C466" s="36"/>
      <c r="D466" s="29"/>
      <c r="E466" s="29"/>
      <c r="F466" s="29"/>
      <c r="G466" s="29"/>
      <c r="H466" s="29"/>
      <c r="I466" s="29"/>
      <c r="J466" s="29"/>
      <c r="K466" s="29"/>
      <c r="L466" s="23" t="str">
        <f t="shared" si="41"/>
        <v/>
      </c>
      <c r="N466" s="53" t="str">
        <f>IF(B466="totale",SUM($N$26:N465),IF($B466="","",((1/$G$18*FISSO!$E$18*#REF!))))</f>
        <v/>
      </c>
      <c r="P466" s="56">
        <f>IF(B466="totale",SUM(P$26:P465),ROUND(M466,2))</f>
        <v>0</v>
      </c>
      <c r="Q466" s="45"/>
    </row>
    <row r="467" spans="2:17" ht="15" x14ac:dyDescent="0.3">
      <c r="B467" s="29"/>
      <c r="C467" s="36"/>
      <c r="D467" s="29"/>
      <c r="E467" s="29"/>
      <c r="F467" s="29"/>
      <c r="G467" s="29"/>
      <c r="H467" s="29"/>
      <c r="I467" s="29"/>
      <c r="J467" s="29"/>
      <c r="K467" s="29"/>
      <c r="L467" s="23" t="str">
        <f t="shared" si="41"/>
        <v/>
      </c>
      <c r="N467" s="53" t="str">
        <f>IF(B467="totale",SUM($N$26:N466),IF($B467="","",((1/$G$18*FISSO!$E$18*#REF!))))</f>
        <v/>
      </c>
      <c r="P467" s="56">
        <f>IF(B467="totale",SUM(P$26:P466),ROUND(M467,2))</f>
        <v>0</v>
      </c>
      <c r="Q467" s="45"/>
    </row>
    <row r="468" spans="2:17" ht="15" x14ac:dyDescent="0.3">
      <c r="B468" s="29"/>
      <c r="C468" s="36"/>
      <c r="D468" s="29"/>
      <c r="E468" s="29"/>
      <c r="F468" s="29"/>
      <c r="G468" s="29"/>
      <c r="H468" s="29"/>
      <c r="I468" s="29"/>
      <c r="J468" s="29"/>
      <c r="K468" s="29"/>
      <c r="L468" s="23" t="str">
        <f t="shared" si="41"/>
        <v/>
      </c>
      <c r="N468" s="53" t="str">
        <f>IF(B468="totale",SUM($N$26:N467),IF($B468="","",((1/$G$18*FISSO!$E$18*#REF!))))</f>
        <v/>
      </c>
      <c r="P468" s="56">
        <f>IF(B468="totale",SUM(P$26:P467),ROUND(M468,2))</f>
        <v>0</v>
      </c>
      <c r="Q468" s="45"/>
    </row>
    <row r="469" spans="2:17" ht="15" x14ac:dyDescent="0.3">
      <c r="B469" s="29"/>
      <c r="C469" s="36"/>
      <c r="D469" s="29"/>
      <c r="E469" s="29"/>
      <c r="F469" s="29"/>
      <c r="G469" s="29"/>
      <c r="H469" s="29"/>
      <c r="I469" s="29"/>
      <c r="J469" s="29"/>
      <c r="K469" s="29"/>
      <c r="L469" s="23" t="str">
        <f t="shared" si="41"/>
        <v/>
      </c>
      <c r="N469" s="53" t="str">
        <f>IF(B469="totale",SUM($N$26:N468),IF($B469="","",((1/$G$18*FISSO!$E$18*#REF!))))</f>
        <v/>
      </c>
      <c r="P469" s="56">
        <f>IF(B469="totale",SUM(P$26:P468),ROUND(M469,2))</f>
        <v>0</v>
      </c>
      <c r="Q469" s="45"/>
    </row>
    <row r="470" spans="2:17" ht="15" x14ac:dyDescent="0.3">
      <c r="B470" s="29"/>
      <c r="C470" s="36"/>
      <c r="D470" s="29"/>
      <c r="E470" s="29"/>
      <c r="F470" s="29"/>
      <c r="G470" s="29"/>
      <c r="H470" s="29"/>
      <c r="I470" s="29"/>
      <c r="J470" s="29"/>
      <c r="K470" s="29"/>
      <c r="L470" s="23" t="str">
        <f t="shared" si="41"/>
        <v/>
      </c>
      <c r="N470" s="53" t="str">
        <f>IF(B470="totale",SUM($N$26:N469),IF($B470="","",((1/$G$18*FISSO!$E$18*#REF!))))</f>
        <v/>
      </c>
      <c r="P470" s="56">
        <f>IF(B470="totale",SUM(P$26:P469),ROUND(M470,2))</f>
        <v>0</v>
      </c>
      <c r="Q470" s="45"/>
    </row>
    <row r="471" spans="2:17" ht="15" x14ac:dyDescent="0.3">
      <c r="B471" s="29"/>
      <c r="C471" s="36"/>
      <c r="D471" s="29"/>
      <c r="E471" s="29"/>
      <c r="F471" s="29"/>
      <c r="G471" s="29"/>
      <c r="H471" s="29"/>
      <c r="I471" s="29"/>
      <c r="J471" s="29"/>
      <c r="K471" s="29"/>
      <c r="L471" s="23" t="str">
        <f t="shared" si="41"/>
        <v/>
      </c>
      <c r="N471" s="53" t="str">
        <f>IF(B471="totale",SUM($N$26:N470),IF($B471="","",((1/$G$18*FISSO!$E$18*#REF!))))</f>
        <v/>
      </c>
      <c r="P471" s="56">
        <f>IF(B471="totale",SUM(P$26:P470),ROUND(M471,2))</f>
        <v>0</v>
      </c>
      <c r="Q471" s="45"/>
    </row>
    <row r="472" spans="2:17" ht="15" x14ac:dyDescent="0.3">
      <c r="B472" s="29"/>
      <c r="C472" s="36"/>
      <c r="D472" s="29"/>
      <c r="E472" s="29"/>
      <c r="F472" s="29"/>
      <c r="G472" s="29"/>
      <c r="H472" s="29"/>
      <c r="I472" s="29"/>
      <c r="J472" s="29"/>
      <c r="K472" s="29"/>
      <c r="L472" s="23" t="str">
        <f t="shared" si="41"/>
        <v/>
      </c>
      <c r="N472" s="53" t="str">
        <f>IF(B472="totale",SUM($N$26:N471),IF($B472="","",((1/$G$18*FISSO!$E$18*#REF!))))</f>
        <v/>
      </c>
      <c r="P472" s="56">
        <f>IF(B472="totale",SUM(P$26:P471),ROUND(M472,2))</f>
        <v>0</v>
      </c>
      <c r="Q472" s="45"/>
    </row>
    <row r="473" spans="2:17" ht="15" x14ac:dyDescent="0.3">
      <c r="B473" s="29"/>
      <c r="C473" s="36"/>
      <c r="D473" s="29"/>
      <c r="E473" s="29"/>
      <c r="F473" s="29"/>
      <c r="G473" s="29"/>
      <c r="H473" s="29"/>
      <c r="I473" s="29"/>
      <c r="J473" s="29"/>
      <c r="K473" s="29"/>
      <c r="L473" s="23" t="str">
        <f t="shared" si="41"/>
        <v/>
      </c>
      <c r="N473" s="53" t="str">
        <f>IF(B473="totale",SUM($N$26:N472),IF($B473="","",((1/$G$18*FISSO!$E$18*#REF!))))</f>
        <v/>
      </c>
      <c r="P473" s="56">
        <f>IF(B473="totale",SUM(P$26:P472),ROUND(M473,2))</f>
        <v>0</v>
      </c>
      <c r="Q473" s="45"/>
    </row>
    <row r="474" spans="2:17" ht="15" x14ac:dyDescent="0.3">
      <c r="B474" s="29"/>
      <c r="C474" s="36"/>
      <c r="D474" s="29"/>
      <c r="E474" s="29"/>
      <c r="F474" s="29"/>
      <c r="G474" s="29"/>
      <c r="H474" s="29"/>
      <c r="I474" s="29"/>
      <c r="J474" s="29"/>
      <c r="K474" s="29"/>
      <c r="L474" s="23" t="str">
        <f t="shared" si="41"/>
        <v/>
      </c>
      <c r="N474" s="53" t="str">
        <f>IF(B474="totale",SUM($N$26:N473),IF($B474="","",((1/$G$18*FISSO!$E$18*#REF!))))</f>
        <v/>
      </c>
      <c r="P474" s="56">
        <f>IF(B474="totale",SUM(P$26:P473),ROUND(M474,2))</f>
        <v>0</v>
      </c>
      <c r="Q474" s="45"/>
    </row>
    <row r="475" spans="2:17" ht="15" x14ac:dyDescent="0.3">
      <c r="B475" s="29"/>
      <c r="C475" s="36"/>
      <c r="D475" s="29"/>
      <c r="E475" s="29"/>
      <c r="F475" s="29"/>
      <c r="G475" s="29"/>
      <c r="H475" s="29"/>
      <c r="I475" s="29"/>
      <c r="J475" s="29"/>
      <c r="K475" s="29"/>
      <c r="L475" s="23" t="str">
        <f t="shared" si="41"/>
        <v/>
      </c>
      <c r="N475" s="53" t="str">
        <f>IF(B475="totale",SUM($N$26:N474),IF($B475="","",((1/$G$18*FISSO!$E$18*#REF!))))</f>
        <v/>
      </c>
      <c r="P475" s="56">
        <f>IF(B475="totale",SUM(P$26:P474),ROUND(M475,2))</f>
        <v>0</v>
      </c>
      <c r="Q475" s="45"/>
    </row>
    <row r="476" spans="2:17" ht="15" x14ac:dyDescent="0.3">
      <c r="B476" s="29"/>
      <c r="C476" s="36"/>
      <c r="D476" s="29"/>
      <c r="E476" s="29"/>
      <c r="F476" s="29"/>
      <c r="G476" s="29"/>
      <c r="H476" s="29"/>
      <c r="I476" s="29"/>
      <c r="J476" s="29"/>
      <c r="K476" s="29"/>
      <c r="L476" s="23" t="str">
        <f t="shared" si="41"/>
        <v/>
      </c>
      <c r="N476" s="53" t="str">
        <f>IF(B476="totale",SUM($N$26:N475),IF($B476="","",((1/$G$18*FISSO!$E$18*#REF!))))</f>
        <v/>
      </c>
      <c r="P476" s="56">
        <f>IF(B476="totale",SUM(P$26:P475),ROUND(M476,2))</f>
        <v>0</v>
      </c>
      <c r="Q476" s="45"/>
    </row>
    <row r="477" spans="2:17" ht="15" x14ac:dyDescent="0.3">
      <c r="B477" s="29"/>
      <c r="C477" s="36"/>
      <c r="D477" s="29"/>
      <c r="E477" s="29"/>
      <c r="F477" s="29"/>
      <c r="G477" s="29"/>
      <c r="H477" s="29"/>
      <c r="I477" s="29"/>
      <c r="J477" s="29"/>
      <c r="K477" s="29"/>
      <c r="L477" s="23" t="str">
        <f t="shared" si="41"/>
        <v/>
      </c>
      <c r="N477" s="53" t="str">
        <f>IF(B477="totale",SUM($N$26:N476),IF($B477="","",((1/$G$18*FISSO!$E$18*#REF!))))</f>
        <v/>
      </c>
      <c r="P477" s="56">
        <f>IF(B477="totale",SUM(P$26:P476),ROUND(M477,2))</f>
        <v>0</v>
      </c>
      <c r="Q477" s="45"/>
    </row>
    <row r="478" spans="2:17" ht="15" x14ac:dyDescent="0.3">
      <c r="B478" s="29"/>
      <c r="C478" s="36"/>
      <c r="D478" s="29"/>
      <c r="E478" s="29"/>
      <c r="F478" s="29"/>
      <c r="G478" s="29"/>
      <c r="H478" s="29"/>
      <c r="I478" s="29"/>
      <c r="J478" s="29"/>
      <c r="K478" s="29"/>
      <c r="L478" s="23" t="str">
        <f t="shared" si="41"/>
        <v/>
      </c>
      <c r="N478" s="53" t="str">
        <f>IF(B478="totale",SUM($N$26:N477),IF($B478="","",((1/$G$18*FISSO!$E$18*#REF!))))</f>
        <v/>
      </c>
      <c r="P478" s="56">
        <f>IF(B478="totale",SUM(P$26:P477),ROUND(M478,2))</f>
        <v>0</v>
      </c>
      <c r="Q478" s="45"/>
    </row>
    <row r="479" spans="2:17" ht="15" x14ac:dyDescent="0.3">
      <c r="B479" s="29"/>
      <c r="C479" s="36"/>
      <c r="D479" s="29"/>
      <c r="E479" s="29"/>
      <c r="F479" s="29"/>
      <c r="G479" s="29"/>
      <c r="H479" s="29"/>
      <c r="I479" s="29"/>
      <c r="J479" s="29"/>
      <c r="K479" s="29"/>
      <c r="L479" s="23" t="str">
        <f t="shared" si="41"/>
        <v/>
      </c>
      <c r="N479" s="53" t="str">
        <f>IF(B479="totale",SUM($N$26:N478),IF($B479="","",((1/$G$18*FISSO!$E$18*#REF!))))</f>
        <v/>
      </c>
      <c r="P479" s="56">
        <f>IF(B479="totale",SUM(P$26:P478),ROUND(M479,2))</f>
        <v>0</v>
      </c>
      <c r="Q479" s="45"/>
    </row>
    <row r="480" spans="2:17" ht="15" x14ac:dyDescent="0.3">
      <c r="B480" s="29"/>
      <c r="C480" s="36"/>
      <c r="D480" s="29"/>
      <c r="E480" s="29"/>
      <c r="F480" s="29"/>
      <c r="G480" s="29"/>
      <c r="H480" s="29"/>
      <c r="I480" s="29"/>
      <c r="J480" s="29"/>
      <c r="K480" s="29"/>
      <c r="L480" s="23" t="str">
        <f t="shared" si="41"/>
        <v/>
      </c>
      <c r="N480" s="53" t="str">
        <f>IF(B480="totale",SUM($N$26:N479),IF($B480="","",((1/$G$18*FISSO!$E$18*#REF!))))</f>
        <v/>
      </c>
      <c r="P480" s="56">
        <f>IF(B480="totale",SUM(P$26:P479),ROUND(M480,2))</f>
        <v>0</v>
      </c>
      <c r="Q480" s="45"/>
    </row>
    <row r="481" spans="2:17" ht="15" x14ac:dyDescent="0.3">
      <c r="B481" s="29"/>
      <c r="C481" s="36"/>
      <c r="D481" s="29"/>
      <c r="E481" s="29"/>
      <c r="F481" s="29"/>
      <c r="G481" s="29"/>
      <c r="H481" s="29"/>
      <c r="I481" s="29"/>
      <c r="J481" s="29"/>
      <c r="K481" s="29"/>
      <c r="L481" s="23" t="str">
        <f t="shared" si="41"/>
        <v/>
      </c>
      <c r="N481" s="53" t="str">
        <f>IF(B481="totale",SUM($N$26:N480),IF($B481="","",((1/$G$18*FISSO!$E$18*#REF!))))</f>
        <v/>
      </c>
      <c r="P481" s="56">
        <f>IF(B481="totale",SUM(P$26:P480),ROUND(M481,2))</f>
        <v>0</v>
      </c>
      <c r="Q481" s="45"/>
    </row>
    <row r="482" spans="2:17" ht="15" x14ac:dyDescent="0.3">
      <c r="B482" s="29"/>
      <c r="C482" s="36"/>
      <c r="D482" s="29"/>
      <c r="E482" s="29"/>
      <c r="F482" s="29"/>
      <c r="G482" s="29"/>
      <c r="H482" s="29"/>
      <c r="I482" s="29"/>
      <c r="J482" s="29"/>
      <c r="K482" s="29"/>
      <c r="L482" s="23" t="str">
        <f t="shared" si="41"/>
        <v/>
      </c>
      <c r="N482" s="53" t="str">
        <f>IF(B482="totale",SUM($N$26:N481),IF($B482="","",((1/$G$18*FISSO!$E$18*#REF!))))</f>
        <v/>
      </c>
      <c r="P482" s="56">
        <f>IF(B482="totale",SUM(P$26:P481),ROUND(M482,2))</f>
        <v>0</v>
      </c>
      <c r="Q482" s="45"/>
    </row>
    <row r="483" spans="2:17" ht="15" x14ac:dyDescent="0.3">
      <c r="B483" s="29"/>
      <c r="C483" s="36"/>
      <c r="D483" s="29"/>
      <c r="E483" s="29"/>
      <c r="F483" s="29"/>
      <c r="G483" s="29"/>
      <c r="H483" s="29"/>
      <c r="I483" s="29"/>
      <c r="J483" s="29"/>
      <c r="K483" s="29"/>
      <c r="L483" s="23" t="str">
        <f t="shared" si="41"/>
        <v/>
      </c>
      <c r="N483" s="53" t="str">
        <f>IF(B483="totale",SUM($N$26:N482),IF($B483="","",((1/$G$18*FISSO!$E$18*#REF!))))</f>
        <v/>
      </c>
      <c r="P483" s="56">
        <f>IF(B483="totale",SUM(P$26:P482),ROUND(M483,2))</f>
        <v>0</v>
      </c>
      <c r="Q483" s="45"/>
    </row>
    <row r="484" spans="2:17" ht="15" x14ac:dyDescent="0.3">
      <c r="B484" s="29"/>
      <c r="C484" s="36"/>
      <c r="D484" s="29"/>
      <c r="E484" s="29"/>
      <c r="F484" s="29"/>
      <c r="G484" s="29"/>
      <c r="H484" s="29"/>
      <c r="I484" s="29"/>
      <c r="J484" s="29"/>
      <c r="K484" s="29"/>
      <c r="L484" s="23" t="str">
        <f t="shared" si="41"/>
        <v/>
      </c>
      <c r="N484" s="53" t="str">
        <f>IF(B484="totale",SUM($N$26:N483),IF($B484="","",((1/$G$18*FISSO!$E$18*#REF!))))</f>
        <v/>
      </c>
      <c r="P484" s="56">
        <f>IF(B484="totale",SUM(P$26:P483),ROUND(M484,2))</f>
        <v>0</v>
      </c>
      <c r="Q484" s="45"/>
    </row>
    <row r="485" spans="2:17" ht="15" x14ac:dyDescent="0.3">
      <c r="B485" s="29"/>
      <c r="C485" s="36"/>
      <c r="D485" s="29"/>
      <c r="E485" s="29"/>
      <c r="F485" s="29"/>
      <c r="G485" s="29"/>
      <c r="H485" s="29"/>
      <c r="I485" s="29"/>
      <c r="J485" s="29"/>
      <c r="K485" s="29"/>
      <c r="L485" s="23" t="str">
        <f t="shared" ref="L485:L548" si="42">IF(B485="","",G485+K485)</f>
        <v/>
      </c>
      <c r="N485" s="53" t="str">
        <f>IF(B485="totale",SUM($N$26:N484),IF($B485="","",((1/$G$18*FISSO!$E$18*#REF!))))</f>
        <v/>
      </c>
      <c r="P485" s="56">
        <f>IF(B485="totale",SUM(P$26:P484),ROUND(M485,2))</f>
        <v>0</v>
      </c>
      <c r="Q485" s="45"/>
    </row>
    <row r="486" spans="2:17" ht="15" x14ac:dyDescent="0.3">
      <c r="B486" s="29"/>
      <c r="C486" s="36"/>
      <c r="D486" s="29"/>
      <c r="E486" s="29"/>
      <c r="F486" s="29"/>
      <c r="G486" s="29"/>
      <c r="H486" s="29"/>
      <c r="I486" s="29"/>
      <c r="J486" s="29"/>
      <c r="K486" s="29"/>
      <c r="L486" s="23" t="str">
        <f t="shared" si="42"/>
        <v/>
      </c>
      <c r="N486" s="53" t="str">
        <f>IF(B486="totale",SUM($N$26:N485),IF($B486="","",((1/$G$18*FISSO!$E$18*#REF!))))</f>
        <v/>
      </c>
      <c r="P486" s="56">
        <f>IF(B486="totale",SUM(P$26:P485),ROUND(M486,2))</f>
        <v>0</v>
      </c>
      <c r="Q486" s="45"/>
    </row>
    <row r="487" spans="2:17" ht="15" x14ac:dyDescent="0.3">
      <c r="B487" s="29"/>
      <c r="C487" s="36"/>
      <c r="D487" s="29"/>
      <c r="E487" s="29"/>
      <c r="F487" s="29"/>
      <c r="G487" s="29"/>
      <c r="H487" s="29"/>
      <c r="I487" s="29"/>
      <c r="J487" s="29"/>
      <c r="K487" s="29"/>
      <c r="L487" s="23" t="str">
        <f t="shared" si="42"/>
        <v/>
      </c>
      <c r="N487" s="53" t="str">
        <f>IF(B487="totale",SUM($N$26:N486),IF($B487="","",((1/$G$18*FISSO!$E$18*#REF!))))</f>
        <v/>
      </c>
      <c r="P487" s="56">
        <f>IF(B487="totale",SUM(P$26:P486),ROUND(M487,2))</f>
        <v>0</v>
      </c>
      <c r="Q487" s="45"/>
    </row>
    <row r="488" spans="2:17" ht="15" x14ac:dyDescent="0.3">
      <c r="B488" s="29"/>
      <c r="C488" s="36"/>
      <c r="D488" s="29"/>
      <c r="E488" s="29"/>
      <c r="F488" s="29"/>
      <c r="G488" s="29"/>
      <c r="H488" s="29"/>
      <c r="I488" s="29"/>
      <c r="J488" s="29"/>
      <c r="K488" s="29"/>
      <c r="L488" s="23" t="str">
        <f t="shared" si="42"/>
        <v/>
      </c>
      <c r="N488" s="53" t="str">
        <f>IF(B488="totale",SUM($N$26:N487),IF($B488="","",((1/$G$18*FISSO!$E$18*#REF!))))</f>
        <v/>
      </c>
      <c r="P488" s="56">
        <f>IF(B488="totale",SUM(P$26:P487),ROUND(M488,2))</f>
        <v>0</v>
      </c>
      <c r="Q488" s="45"/>
    </row>
    <row r="489" spans="2:17" ht="15" x14ac:dyDescent="0.3">
      <c r="B489" s="29"/>
      <c r="C489" s="36"/>
      <c r="D489" s="29"/>
      <c r="E489" s="29"/>
      <c r="F489" s="29"/>
      <c r="G489" s="29"/>
      <c r="H489" s="29"/>
      <c r="I489" s="29"/>
      <c r="J489" s="29"/>
      <c r="K489" s="29"/>
      <c r="L489" s="23" t="str">
        <f t="shared" si="42"/>
        <v/>
      </c>
      <c r="N489" s="53" t="str">
        <f>IF(B489="totale",SUM($N$26:N488),IF($B489="","",((1/$G$18*FISSO!$E$18*#REF!))))</f>
        <v/>
      </c>
      <c r="P489" s="56">
        <f>IF(B489="totale",SUM(P$26:P488),ROUND(M489,2))</f>
        <v>0</v>
      </c>
      <c r="Q489" s="45"/>
    </row>
    <row r="490" spans="2:17" ht="15" x14ac:dyDescent="0.3">
      <c r="B490" s="29"/>
      <c r="C490" s="36"/>
      <c r="D490" s="29"/>
      <c r="E490" s="29"/>
      <c r="F490" s="29"/>
      <c r="G490" s="29"/>
      <c r="H490" s="29"/>
      <c r="I490" s="29"/>
      <c r="J490" s="29"/>
      <c r="K490" s="29"/>
      <c r="L490" s="23" t="str">
        <f t="shared" si="42"/>
        <v/>
      </c>
      <c r="N490" s="53" t="str">
        <f>IF(B490="totale",SUM($N$26:N489),IF($B490="","",((1/$G$18*FISSO!$E$18*#REF!))))</f>
        <v/>
      </c>
      <c r="P490" s="56">
        <f>IF(B490="totale",SUM(P$26:P489),ROUND(M490,2))</f>
        <v>0</v>
      </c>
      <c r="Q490" s="45"/>
    </row>
    <row r="491" spans="2:17" ht="15" x14ac:dyDescent="0.3">
      <c r="B491" s="29"/>
      <c r="C491" s="36"/>
      <c r="D491" s="29"/>
      <c r="E491" s="29"/>
      <c r="F491" s="29"/>
      <c r="G491" s="29"/>
      <c r="H491" s="29"/>
      <c r="I491" s="29"/>
      <c r="J491" s="29"/>
      <c r="K491" s="29"/>
      <c r="L491" s="23" t="str">
        <f t="shared" si="42"/>
        <v/>
      </c>
      <c r="N491" s="53" t="str">
        <f>IF(B491="totale",SUM($N$26:N490),IF($B491="","",((1/$G$18*FISSO!$E$18*#REF!))))</f>
        <v/>
      </c>
      <c r="P491" s="56">
        <f>IF(B491="totale",SUM(P$26:P490),ROUND(M491,2))</f>
        <v>0</v>
      </c>
      <c r="Q491" s="45"/>
    </row>
    <row r="492" spans="2:17" ht="15" x14ac:dyDescent="0.3">
      <c r="B492" s="29"/>
      <c r="C492" s="36"/>
      <c r="D492" s="29"/>
      <c r="E492" s="29"/>
      <c r="F492" s="29"/>
      <c r="G492" s="29"/>
      <c r="H492" s="29"/>
      <c r="I492" s="29"/>
      <c r="J492" s="29"/>
      <c r="K492" s="29"/>
      <c r="L492" s="23" t="str">
        <f t="shared" si="42"/>
        <v/>
      </c>
      <c r="N492" s="53" t="str">
        <f>IF(B492="totale",SUM($N$26:N491),IF($B492="","",((1/$G$18*FISSO!$E$18*#REF!))))</f>
        <v/>
      </c>
      <c r="P492" s="56">
        <f>IF(B492="totale",SUM(P$26:P491),ROUND(M492,2))</f>
        <v>0</v>
      </c>
      <c r="Q492" s="45"/>
    </row>
    <row r="493" spans="2:17" ht="15" x14ac:dyDescent="0.3">
      <c r="B493" s="29"/>
      <c r="C493" s="36"/>
      <c r="D493" s="29"/>
      <c r="E493" s="29"/>
      <c r="F493" s="29"/>
      <c r="G493" s="29"/>
      <c r="H493" s="29"/>
      <c r="I493" s="29"/>
      <c r="J493" s="29"/>
      <c r="K493" s="29"/>
      <c r="L493" s="23" t="str">
        <f t="shared" si="42"/>
        <v/>
      </c>
      <c r="N493" s="53" t="str">
        <f>IF(B493="totale",SUM($N$26:N492),IF($B493="","",((1/$G$18*FISSO!$E$18*#REF!))))</f>
        <v/>
      </c>
      <c r="P493" s="56">
        <f>IF(B493="totale",SUM(P$26:P492),ROUND(M493,2))</f>
        <v>0</v>
      </c>
      <c r="Q493" s="45"/>
    </row>
    <row r="494" spans="2:17" ht="15" x14ac:dyDescent="0.3">
      <c r="B494" s="29"/>
      <c r="C494" s="36"/>
      <c r="D494" s="29"/>
      <c r="E494" s="29"/>
      <c r="F494" s="29"/>
      <c r="G494" s="29"/>
      <c r="H494" s="29"/>
      <c r="I494" s="29"/>
      <c r="J494" s="29"/>
      <c r="K494" s="29"/>
      <c r="L494" s="23" t="str">
        <f t="shared" si="42"/>
        <v/>
      </c>
      <c r="N494" s="53" t="str">
        <f>IF(B494="totale",SUM($N$26:N493),IF($B494="","",((1/$G$18*FISSO!$E$18*#REF!))))</f>
        <v/>
      </c>
      <c r="P494" s="56">
        <f>IF(B494="totale",SUM(P$26:P493),ROUND(M494,2))</f>
        <v>0</v>
      </c>
      <c r="Q494" s="45"/>
    </row>
    <row r="495" spans="2:17" ht="15" x14ac:dyDescent="0.3">
      <c r="B495" s="29"/>
      <c r="C495" s="36"/>
      <c r="D495" s="29"/>
      <c r="E495" s="29"/>
      <c r="F495" s="29"/>
      <c r="G495" s="29"/>
      <c r="H495" s="29"/>
      <c r="I495" s="29"/>
      <c r="J495" s="29"/>
      <c r="K495" s="29"/>
      <c r="L495" s="23" t="str">
        <f t="shared" si="42"/>
        <v/>
      </c>
      <c r="N495" s="53" t="str">
        <f>IF(B495="totale",SUM($N$26:N494),IF($B495="","",((1/$G$18*FISSO!$E$18*#REF!))))</f>
        <v/>
      </c>
      <c r="P495" s="56">
        <f>IF(B495="totale",SUM(P$26:P494),ROUND(M495,2))</f>
        <v>0</v>
      </c>
      <c r="Q495" s="45"/>
    </row>
    <row r="496" spans="2:17" ht="15" x14ac:dyDescent="0.3">
      <c r="B496" s="29"/>
      <c r="C496" s="36"/>
      <c r="D496" s="29"/>
      <c r="E496" s="29"/>
      <c r="F496" s="29"/>
      <c r="G496" s="29"/>
      <c r="H496" s="29"/>
      <c r="I496" s="29"/>
      <c r="J496" s="29"/>
      <c r="K496" s="29"/>
      <c r="L496" s="23" t="str">
        <f t="shared" si="42"/>
        <v/>
      </c>
      <c r="N496" s="53" t="str">
        <f>IF(B496="totale",SUM($N$26:N495),IF($B496="","",((1/$G$18*FISSO!$E$18*#REF!))))</f>
        <v/>
      </c>
      <c r="P496" s="56">
        <f>IF(B496="totale",SUM(P$26:P495),ROUND(M496,2))</f>
        <v>0</v>
      </c>
      <c r="Q496" s="45"/>
    </row>
    <row r="497" spans="2:17" ht="15" x14ac:dyDescent="0.3">
      <c r="B497" s="29"/>
      <c r="C497" s="36"/>
      <c r="D497" s="29"/>
      <c r="E497" s="29"/>
      <c r="F497" s="29"/>
      <c r="G497" s="29"/>
      <c r="H497" s="29"/>
      <c r="I497" s="29"/>
      <c r="J497" s="29"/>
      <c r="K497" s="29"/>
      <c r="L497" s="23" t="str">
        <f t="shared" si="42"/>
        <v/>
      </c>
      <c r="N497" s="53" t="str">
        <f>IF(B497="totale",SUM($N$26:N496),IF($B497="","",((1/$G$18*FISSO!$E$18*#REF!))))</f>
        <v/>
      </c>
      <c r="P497" s="56">
        <f>IF(B497="totale",SUM(P$26:P496),ROUND(M497,2))</f>
        <v>0</v>
      </c>
      <c r="Q497" s="45"/>
    </row>
    <row r="498" spans="2:17" ht="15" x14ac:dyDescent="0.3">
      <c r="B498" s="29"/>
      <c r="C498" s="36"/>
      <c r="D498" s="29"/>
      <c r="E498" s="29"/>
      <c r="F498" s="29"/>
      <c r="G498" s="29"/>
      <c r="H498" s="29"/>
      <c r="I498" s="29"/>
      <c r="J498" s="29"/>
      <c r="K498" s="29"/>
      <c r="L498" s="23" t="str">
        <f t="shared" si="42"/>
        <v/>
      </c>
      <c r="N498" s="53" t="str">
        <f>IF(B498="totale",SUM($N$26:N497),IF($B498="","",((1/$G$18*FISSO!$E$18*#REF!))))</f>
        <v/>
      </c>
      <c r="P498" s="56">
        <f>IF(B498="totale",SUM(P$26:P497),ROUND(M498,2))</f>
        <v>0</v>
      </c>
      <c r="Q498" s="45"/>
    </row>
    <row r="499" spans="2:17" ht="15" x14ac:dyDescent="0.3">
      <c r="B499" s="29"/>
      <c r="C499" s="36"/>
      <c r="D499" s="29"/>
      <c r="E499" s="29"/>
      <c r="F499" s="29"/>
      <c r="G499" s="29"/>
      <c r="H499" s="29"/>
      <c r="I499" s="29"/>
      <c r="J499" s="29"/>
      <c r="K499" s="29"/>
      <c r="L499" s="23" t="str">
        <f t="shared" si="42"/>
        <v/>
      </c>
      <c r="N499" s="53" t="str">
        <f>IF(B499="totale",SUM($N$26:N498),IF($B499="","",((1/$G$18*FISSO!$E$18*#REF!))))</f>
        <v/>
      </c>
      <c r="P499" s="56">
        <f>IF(B499="totale",SUM(P$26:P498),ROUND(M499,2))</f>
        <v>0</v>
      </c>
      <c r="Q499" s="45"/>
    </row>
    <row r="500" spans="2:17" ht="15" x14ac:dyDescent="0.3">
      <c r="B500" s="29"/>
      <c r="C500" s="36"/>
      <c r="D500" s="29"/>
      <c r="E500" s="29"/>
      <c r="F500" s="29"/>
      <c r="G500" s="29"/>
      <c r="H500" s="29"/>
      <c r="I500" s="29"/>
      <c r="J500" s="29"/>
      <c r="K500" s="29"/>
      <c r="L500" s="23" t="str">
        <f t="shared" si="42"/>
        <v/>
      </c>
      <c r="N500" s="53" t="str">
        <f>IF(B500="totale",SUM($N$26:N499),IF($B500="","",((1/$G$18*FISSO!$E$18*#REF!))))</f>
        <v/>
      </c>
      <c r="P500" s="56">
        <f>IF(B500="totale",SUM(P$26:P499),ROUND(M500,2))</f>
        <v>0</v>
      </c>
      <c r="Q500" s="45"/>
    </row>
    <row r="501" spans="2:17" ht="15" x14ac:dyDescent="0.3">
      <c r="B501" s="29"/>
      <c r="C501" s="36"/>
      <c r="D501" s="29"/>
      <c r="E501" s="29"/>
      <c r="F501" s="29"/>
      <c r="G501" s="29"/>
      <c r="H501" s="29"/>
      <c r="I501" s="29"/>
      <c r="J501" s="29"/>
      <c r="K501" s="29"/>
      <c r="L501" s="23" t="str">
        <f t="shared" si="42"/>
        <v/>
      </c>
      <c r="N501" s="53" t="str">
        <f>IF(B501="totale",SUM($N$26:N500),IF($B501="","",((1/$G$18*FISSO!$E$18*#REF!))))</f>
        <v/>
      </c>
      <c r="P501" s="56">
        <f>IF(B501="totale",SUM(P$26:P500),ROUND(M501,2))</f>
        <v>0</v>
      </c>
      <c r="Q501" s="45"/>
    </row>
    <row r="502" spans="2:17" ht="15" x14ac:dyDescent="0.3">
      <c r="B502" s="29"/>
      <c r="C502" s="36"/>
      <c r="D502" s="29"/>
      <c r="E502" s="29"/>
      <c r="F502" s="29"/>
      <c r="G502" s="29"/>
      <c r="H502" s="29"/>
      <c r="I502" s="29"/>
      <c r="J502" s="29"/>
      <c r="K502" s="29"/>
      <c r="L502" s="23" t="str">
        <f t="shared" si="42"/>
        <v/>
      </c>
      <c r="N502" s="53" t="str">
        <f>IF(B502="totale",SUM($N$26:N501),IF($B502="","",((1/$G$18*FISSO!$E$18*#REF!))))</f>
        <v/>
      </c>
      <c r="P502" s="56">
        <f>IF(B502="totale",SUM(P$26:P501),ROUND(M502,2))</f>
        <v>0</v>
      </c>
      <c r="Q502" s="45"/>
    </row>
    <row r="503" spans="2:17" ht="15" x14ac:dyDescent="0.3">
      <c r="B503" s="29"/>
      <c r="C503" s="36"/>
      <c r="D503" s="29"/>
      <c r="E503" s="29"/>
      <c r="F503" s="29"/>
      <c r="G503" s="29"/>
      <c r="H503" s="29"/>
      <c r="I503" s="29"/>
      <c r="J503" s="29"/>
      <c r="K503" s="29"/>
      <c r="L503" s="23" t="str">
        <f t="shared" si="42"/>
        <v/>
      </c>
      <c r="N503" s="53" t="str">
        <f>IF(B503="totale",SUM($N$26:N502),IF($B503="","",((1/$G$18*FISSO!$E$18*#REF!))))</f>
        <v/>
      </c>
      <c r="P503" s="56">
        <f>IF(B503="totale",SUM(P$26:P502),ROUND(M503,2))</f>
        <v>0</v>
      </c>
      <c r="Q503" s="45"/>
    </row>
    <row r="504" spans="2:17" ht="15" x14ac:dyDescent="0.3">
      <c r="B504" s="29"/>
      <c r="C504" s="36"/>
      <c r="D504" s="29"/>
      <c r="E504" s="29"/>
      <c r="F504" s="29"/>
      <c r="G504" s="29"/>
      <c r="H504" s="29"/>
      <c r="I504" s="29"/>
      <c r="J504" s="29"/>
      <c r="K504" s="29"/>
      <c r="L504" s="23" t="str">
        <f t="shared" si="42"/>
        <v/>
      </c>
      <c r="N504" s="53" t="str">
        <f>IF(B504="totale",SUM($N$26:N503),IF($B504="","",((1/$G$18*FISSO!$E$18*#REF!))))</f>
        <v/>
      </c>
      <c r="P504" s="56">
        <f>IF(B504="totale",SUM(P$26:P503),ROUND(M504,2))</f>
        <v>0</v>
      </c>
      <c r="Q504" s="45"/>
    </row>
    <row r="505" spans="2:17" ht="15" x14ac:dyDescent="0.3">
      <c r="B505" s="29"/>
      <c r="C505" s="36"/>
      <c r="D505" s="29"/>
      <c r="E505" s="29"/>
      <c r="F505" s="29"/>
      <c r="G505" s="29"/>
      <c r="H505" s="29"/>
      <c r="I505" s="29"/>
      <c r="J505" s="29"/>
      <c r="K505" s="29"/>
      <c r="L505" s="23" t="str">
        <f t="shared" si="42"/>
        <v/>
      </c>
      <c r="N505" s="53" t="str">
        <f>IF(B505="totale",SUM($N$26:N504),IF($B505="","",((1/$G$18*FISSO!$E$18*#REF!))))</f>
        <v/>
      </c>
      <c r="P505" s="56">
        <f>IF(B505="totale",SUM(P$26:P504),ROUND(M505,2))</f>
        <v>0</v>
      </c>
      <c r="Q505" s="45"/>
    </row>
    <row r="506" spans="2:17" ht="15" x14ac:dyDescent="0.3">
      <c r="B506" s="29"/>
      <c r="C506" s="36"/>
      <c r="D506" s="29"/>
      <c r="E506" s="29"/>
      <c r="F506" s="29"/>
      <c r="G506" s="29"/>
      <c r="H506" s="29"/>
      <c r="I506" s="29"/>
      <c r="J506" s="29"/>
      <c r="K506" s="29"/>
      <c r="L506" s="23" t="str">
        <f t="shared" si="42"/>
        <v/>
      </c>
      <c r="N506" s="53" t="str">
        <f>IF(B506="totale",SUM($N$26:N505),IF($B506="","",((1/$G$18*FISSO!$E$18*#REF!))))</f>
        <v/>
      </c>
      <c r="P506" s="56">
        <f>IF(B506="totale",SUM(P$26:P505),ROUND(M506,2))</f>
        <v>0</v>
      </c>
      <c r="Q506" s="45"/>
    </row>
    <row r="507" spans="2:17" ht="15" x14ac:dyDescent="0.3">
      <c r="B507" s="29"/>
      <c r="C507" s="36"/>
      <c r="D507" s="29"/>
      <c r="E507" s="29"/>
      <c r="F507" s="29"/>
      <c r="G507" s="29"/>
      <c r="H507" s="29"/>
      <c r="I507" s="29"/>
      <c r="J507" s="29"/>
      <c r="K507" s="29"/>
      <c r="L507" s="23" t="str">
        <f t="shared" si="42"/>
        <v/>
      </c>
      <c r="N507" s="53" t="str">
        <f>IF(B507="totale",SUM($N$26:N506),IF($B507="","",((1/$G$18*FISSO!$E$18*#REF!))))</f>
        <v/>
      </c>
      <c r="P507" s="56">
        <f>IF(B507="totale",SUM(P$26:P506),ROUND(M507,2))</f>
        <v>0</v>
      </c>
      <c r="Q507" s="45"/>
    </row>
    <row r="508" spans="2:17" ht="15" x14ac:dyDescent="0.3">
      <c r="B508" s="29"/>
      <c r="C508" s="36"/>
      <c r="D508" s="29"/>
      <c r="E508" s="29"/>
      <c r="F508" s="29"/>
      <c r="G508" s="29"/>
      <c r="H508" s="29"/>
      <c r="I508" s="29"/>
      <c r="J508" s="29"/>
      <c r="K508" s="29"/>
      <c r="L508" s="23" t="str">
        <f t="shared" si="42"/>
        <v/>
      </c>
      <c r="N508" s="53" t="str">
        <f>IF(B508="totale",SUM($N$26:N507),IF($B508="","",((1/$G$18*FISSO!$E$18*#REF!))))</f>
        <v/>
      </c>
      <c r="P508" s="56">
        <f>IF(B508="totale",SUM(P$26:P507),ROUND(M508,2))</f>
        <v>0</v>
      </c>
      <c r="Q508" s="45"/>
    </row>
    <row r="509" spans="2:17" ht="15" x14ac:dyDescent="0.3">
      <c r="B509" s="29"/>
      <c r="C509" s="36"/>
      <c r="D509" s="29"/>
      <c r="E509" s="29"/>
      <c r="F509" s="29"/>
      <c r="G509" s="29"/>
      <c r="H509" s="29"/>
      <c r="I509" s="29"/>
      <c r="J509" s="29"/>
      <c r="K509" s="29"/>
      <c r="L509" s="23" t="str">
        <f t="shared" si="42"/>
        <v/>
      </c>
      <c r="N509" s="53" t="str">
        <f>IF(B509="totale",SUM($N$26:N508),IF($B509="","",((1/$G$18*FISSO!$E$18*#REF!))))</f>
        <v/>
      </c>
      <c r="P509" s="56">
        <f>IF(B509="totale",SUM(P$26:P508),ROUND(M509,2))</f>
        <v>0</v>
      </c>
      <c r="Q509" s="45"/>
    </row>
    <row r="510" spans="2:17" ht="15" x14ac:dyDescent="0.3">
      <c r="B510" s="29"/>
      <c r="C510" s="36"/>
      <c r="D510" s="29"/>
      <c r="E510" s="29"/>
      <c r="F510" s="29"/>
      <c r="G510" s="29"/>
      <c r="H510" s="29"/>
      <c r="I510" s="29"/>
      <c r="J510" s="29"/>
      <c r="K510" s="29"/>
      <c r="L510" s="23" t="str">
        <f t="shared" si="42"/>
        <v/>
      </c>
      <c r="N510" s="53" t="str">
        <f>IF(B510="totale",SUM($N$26:N509),IF($B510="","",((1/$G$18*FISSO!$E$18*#REF!))))</f>
        <v/>
      </c>
      <c r="P510" s="56">
        <f>IF(B510="totale",SUM(P$26:P509),ROUND(M510,2))</f>
        <v>0</v>
      </c>
      <c r="Q510" s="45"/>
    </row>
    <row r="511" spans="2:17" ht="15" x14ac:dyDescent="0.3">
      <c r="B511" s="29"/>
      <c r="C511" s="36"/>
      <c r="D511" s="29"/>
      <c r="E511" s="29"/>
      <c r="F511" s="29"/>
      <c r="G511" s="29"/>
      <c r="H511" s="29"/>
      <c r="I511" s="29"/>
      <c r="J511" s="29"/>
      <c r="K511" s="29"/>
      <c r="L511" s="23" t="str">
        <f t="shared" si="42"/>
        <v/>
      </c>
      <c r="N511" s="53" t="str">
        <f>IF(B511="totale",SUM($N$26:N510),IF($B511="","",((1/$G$18*FISSO!$E$18*#REF!))))</f>
        <v/>
      </c>
      <c r="P511" s="56">
        <f>IF(B511="totale",SUM(P$26:P510),ROUND(M511,2))</f>
        <v>0</v>
      </c>
      <c r="Q511" s="45"/>
    </row>
    <row r="512" spans="2:17" ht="15" x14ac:dyDescent="0.3">
      <c r="B512" s="29"/>
      <c r="C512" s="36"/>
      <c r="D512" s="29"/>
      <c r="E512" s="29"/>
      <c r="F512" s="29"/>
      <c r="G512" s="29"/>
      <c r="H512" s="29"/>
      <c r="I512" s="29"/>
      <c r="J512" s="29"/>
      <c r="K512" s="29"/>
      <c r="L512" s="23" t="str">
        <f t="shared" si="42"/>
        <v/>
      </c>
      <c r="N512" s="53" t="str">
        <f>IF(B512="totale",SUM($N$26:N511),IF($B512="","",((1/$G$18*FISSO!$E$18*#REF!))))</f>
        <v/>
      </c>
      <c r="P512" s="56">
        <f>IF(B512="totale",SUM(P$26:P511),ROUND(M512,2))</f>
        <v>0</v>
      </c>
      <c r="Q512" s="45"/>
    </row>
    <row r="513" spans="2:17" ht="15" x14ac:dyDescent="0.3">
      <c r="B513" s="29"/>
      <c r="C513" s="36"/>
      <c r="D513" s="29"/>
      <c r="E513" s="29"/>
      <c r="F513" s="29"/>
      <c r="G513" s="29"/>
      <c r="H513" s="29"/>
      <c r="I513" s="29"/>
      <c r="J513" s="29"/>
      <c r="K513" s="29"/>
      <c r="L513" s="23" t="str">
        <f t="shared" si="42"/>
        <v/>
      </c>
      <c r="N513" s="53" t="str">
        <f>IF(B513="totale",SUM($N$26:N512),IF($B513="","",((1/$G$18*FISSO!$E$18*#REF!))))</f>
        <v/>
      </c>
      <c r="P513" s="56">
        <f>IF(B513="totale",SUM(P$26:P512),ROUND(M513,2))</f>
        <v>0</v>
      </c>
      <c r="Q513" s="45"/>
    </row>
    <row r="514" spans="2:17" ht="15" x14ac:dyDescent="0.3">
      <c r="B514" s="29"/>
      <c r="C514" s="36"/>
      <c r="D514" s="29"/>
      <c r="E514" s="29"/>
      <c r="F514" s="29"/>
      <c r="G514" s="29"/>
      <c r="H514" s="29"/>
      <c r="I514" s="29"/>
      <c r="J514" s="29"/>
      <c r="K514" s="29"/>
      <c r="L514" s="23" t="str">
        <f t="shared" si="42"/>
        <v/>
      </c>
      <c r="N514" s="53" t="str">
        <f>IF(B514="totale",SUM($N$26:N513),IF($B514="","",((1/$G$18*FISSO!$E$18*#REF!))))</f>
        <v/>
      </c>
      <c r="P514" s="56">
        <f>IF(B514="totale",SUM(P$26:P513),ROUND(M514,2))</f>
        <v>0</v>
      </c>
      <c r="Q514" s="45"/>
    </row>
    <row r="515" spans="2:17" ht="15" x14ac:dyDescent="0.3">
      <c r="B515" s="29"/>
      <c r="C515" s="36"/>
      <c r="D515" s="29"/>
      <c r="E515" s="29"/>
      <c r="F515" s="29"/>
      <c r="G515" s="29"/>
      <c r="H515" s="29"/>
      <c r="I515" s="29"/>
      <c r="J515" s="29"/>
      <c r="K515" s="29"/>
      <c r="L515" s="23" t="str">
        <f t="shared" si="42"/>
        <v/>
      </c>
      <c r="N515" s="53" t="str">
        <f>IF(B515="totale",SUM($N$26:N514),IF($B515="","",((1/$G$18*FISSO!$E$18*#REF!))))</f>
        <v/>
      </c>
      <c r="P515" s="56">
        <f>IF(B515="totale",SUM(P$26:P514),ROUND(M515,2))</f>
        <v>0</v>
      </c>
      <c r="Q515" s="45"/>
    </row>
    <row r="516" spans="2:17" ht="15" x14ac:dyDescent="0.3">
      <c r="B516" s="29"/>
      <c r="C516" s="36"/>
      <c r="D516" s="29"/>
      <c r="E516" s="29"/>
      <c r="F516" s="29"/>
      <c r="G516" s="29"/>
      <c r="H516" s="29"/>
      <c r="I516" s="29"/>
      <c r="J516" s="29"/>
      <c r="K516" s="29"/>
      <c r="L516" s="23" t="str">
        <f t="shared" si="42"/>
        <v/>
      </c>
      <c r="N516" s="53" t="str">
        <f>IF(B516="totale",SUM($N$26:N515),IF($B516="","",((1/$G$18*FISSO!$E$18*#REF!))))</f>
        <v/>
      </c>
      <c r="P516" s="56">
        <f>IF(B516="totale",SUM(P$26:P515),ROUND(M516,2))</f>
        <v>0</v>
      </c>
      <c r="Q516" s="45"/>
    </row>
    <row r="517" spans="2:17" ht="15" x14ac:dyDescent="0.3">
      <c r="B517" s="29"/>
      <c r="C517" s="36"/>
      <c r="D517" s="29"/>
      <c r="E517" s="29"/>
      <c r="F517" s="29"/>
      <c r="G517" s="29"/>
      <c r="H517" s="29"/>
      <c r="I517" s="29"/>
      <c r="J517" s="29"/>
      <c r="K517" s="29"/>
      <c r="L517" s="23" t="str">
        <f t="shared" si="42"/>
        <v/>
      </c>
      <c r="N517" s="53" t="str">
        <f>IF(B517="totale",SUM($N$26:N516),IF($B517="","",((1/$G$18*FISSO!$E$18*#REF!))))</f>
        <v/>
      </c>
      <c r="P517" s="56">
        <f>IF(B517="totale",SUM(P$26:P516),ROUND(M517,2))</f>
        <v>0</v>
      </c>
      <c r="Q517" s="45"/>
    </row>
    <row r="518" spans="2:17" ht="15" x14ac:dyDescent="0.3">
      <c r="B518" s="29"/>
      <c r="C518" s="36"/>
      <c r="D518" s="29"/>
      <c r="E518" s="29"/>
      <c r="F518" s="29"/>
      <c r="G518" s="29"/>
      <c r="H518" s="29"/>
      <c r="I518" s="29"/>
      <c r="J518" s="29"/>
      <c r="K518" s="29"/>
      <c r="L518" s="23" t="str">
        <f t="shared" si="42"/>
        <v/>
      </c>
      <c r="N518" s="53" t="str">
        <f>IF(B518="totale",SUM($N$26:N517),IF($B518="","",((1/$G$18*FISSO!$E$18*#REF!))))</f>
        <v/>
      </c>
      <c r="P518" s="56">
        <f>IF(B518="totale",SUM(P$26:P517),ROUND(M518,2))</f>
        <v>0</v>
      </c>
      <c r="Q518" s="45"/>
    </row>
    <row r="519" spans="2:17" ht="15" x14ac:dyDescent="0.3">
      <c r="B519" s="29"/>
      <c r="C519" s="36"/>
      <c r="D519" s="29"/>
      <c r="E519" s="29"/>
      <c r="F519" s="29"/>
      <c r="G519" s="29"/>
      <c r="H519" s="29"/>
      <c r="I519" s="29"/>
      <c r="J519" s="29"/>
      <c r="K519" s="29"/>
      <c r="L519" s="23" t="str">
        <f t="shared" si="42"/>
        <v/>
      </c>
      <c r="N519" s="53" t="str">
        <f>IF(B519="totale",SUM($N$26:N518),IF($B519="","",((1/$G$18*FISSO!$E$18*#REF!))))</f>
        <v/>
      </c>
      <c r="P519" s="56">
        <f>IF(B519="totale",SUM(P$26:P518),ROUND(M519,2))</f>
        <v>0</v>
      </c>
      <c r="Q519" s="45"/>
    </row>
    <row r="520" spans="2:17" ht="15" x14ac:dyDescent="0.3">
      <c r="B520" s="29"/>
      <c r="C520" s="36"/>
      <c r="D520" s="29"/>
      <c r="E520" s="29"/>
      <c r="F520" s="29"/>
      <c r="G520" s="29"/>
      <c r="H520" s="29"/>
      <c r="I520" s="29"/>
      <c r="J520" s="29"/>
      <c r="K520" s="29"/>
      <c r="L520" s="23" t="str">
        <f t="shared" si="42"/>
        <v/>
      </c>
      <c r="N520" s="53" t="str">
        <f>IF(B520="totale",SUM($N$26:N519),IF($B520="","",((1/$G$18*FISSO!$E$18*#REF!))))</f>
        <v/>
      </c>
      <c r="P520" s="56">
        <f>IF(B520="totale",SUM(P$26:P519),ROUND(M520,2))</f>
        <v>0</v>
      </c>
      <c r="Q520" s="45"/>
    </row>
    <row r="521" spans="2:17" ht="15" x14ac:dyDescent="0.3">
      <c r="B521" s="29"/>
      <c r="C521" s="36"/>
      <c r="D521" s="29"/>
      <c r="E521" s="29"/>
      <c r="F521" s="29"/>
      <c r="G521" s="29"/>
      <c r="H521" s="29"/>
      <c r="I521" s="29"/>
      <c r="J521" s="29"/>
      <c r="K521" s="29"/>
      <c r="L521" s="23" t="str">
        <f t="shared" si="42"/>
        <v/>
      </c>
      <c r="N521" s="53" t="str">
        <f>IF(B521="totale",SUM($N$26:N520),IF($B521="","",((1/$G$18*FISSO!$E$18*#REF!))))</f>
        <v/>
      </c>
      <c r="P521" s="56">
        <f>IF(B521="totale",SUM(P$26:P520),ROUND(M521,2))</f>
        <v>0</v>
      </c>
      <c r="Q521" s="45"/>
    </row>
    <row r="522" spans="2:17" ht="15" x14ac:dyDescent="0.3">
      <c r="B522" s="29"/>
      <c r="C522" s="36"/>
      <c r="D522" s="29"/>
      <c r="E522" s="29"/>
      <c r="F522" s="29"/>
      <c r="G522" s="29"/>
      <c r="H522" s="29"/>
      <c r="I522" s="29"/>
      <c r="J522" s="29"/>
      <c r="K522" s="29"/>
      <c r="L522" s="23" t="str">
        <f t="shared" si="42"/>
        <v/>
      </c>
      <c r="N522" s="53" t="str">
        <f>IF(B522="totale",SUM($N$26:N521),IF($B522="","",((1/$G$18*FISSO!$E$18*#REF!))))</f>
        <v/>
      </c>
      <c r="P522" s="56">
        <f>IF(B522="totale",SUM(P$26:P521),ROUND(M522,2))</f>
        <v>0</v>
      </c>
      <c r="Q522" s="45"/>
    </row>
    <row r="523" spans="2:17" ht="15" x14ac:dyDescent="0.3">
      <c r="B523" s="29"/>
      <c r="C523" s="36"/>
      <c r="D523" s="29"/>
      <c r="E523" s="29"/>
      <c r="F523" s="29"/>
      <c r="G523" s="29"/>
      <c r="H523" s="29"/>
      <c r="I523" s="29"/>
      <c r="J523" s="29"/>
      <c r="K523" s="29"/>
      <c r="L523" s="23" t="str">
        <f t="shared" si="42"/>
        <v/>
      </c>
      <c r="N523" s="53" t="str">
        <f>IF(B523="totale",SUM($N$26:N522),IF($B523="","",((1/$G$18*FISSO!$E$18*#REF!))))</f>
        <v/>
      </c>
      <c r="P523" s="56">
        <f>IF(B523="totale",SUM(P$26:P522),ROUND(M523,2))</f>
        <v>0</v>
      </c>
      <c r="Q523" s="45"/>
    </row>
    <row r="524" spans="2:17" ht="15" x14ac:dyDescent="0.3">
      <c r="B524" s="29"/>
      <c r="C524" s="36"/>
      <c r="D524" s="29"/>
      <c r="E524" s="29"/>
      <c r="F524" s="29"/>
      <c r="G524" s="29"/>
      <c r="H524" s="29"/>
      <c r="I524" s="29"/>
      <c r="J524" s="29"/>
      <c r="K524" s="29"/>
      <c r="L524" s="23" t="str">
        <f t="shared" si="42"/>
        <v/>
      </c>
      <c r="N524" s="53" t="str">
        <f>IF(B524="totale",SUM($N$26:N523),IF($B524="","",((1/$G$18*FISSO!$E$18*#REF!))))</f>
        <v/>
      </c>
      <c r="P524" s="56">
        <f>IF(B524="totale",SUM(P$26:P523),ROUND(M524,2))</f>
        <v>0</v>
      </c>
      <c r="Q524" s="45"/>
    </row>
    <row r="525" spans="2:17" ht="15" x14ac:dyDescent="0.3">
      <c r="B525" s="29"/>
      <c r="C525" s="36"/>
      <c r="D525" s="29"/>
      <c r="E525" s="29"/>
      <c r="F525" s="29"/>
      <c r="G525" s="29"/>
      <c r="H525" s="29"/>
      <c r="I525" s="29"/>
      <c r="J525" s="29"/>
      <c r="K525" s="29"/>
      <c r="L525" s="23" t="str">
        <f t="shared" si="42"/>
        <v/>
      </c>
      <c r="N525" s="53" t="str">
        <f>IF(B525="totale",SUM($N$26:N524),IF($B525="","",((1/$G$18*FISSO!$E$18*#REF!))))</f>
        <v/>
      </c>
      <c r="P525" s="56">
        <f>IF(B525="totale",SUM(P$26:P524),ROUND(M525,2))</f>
        <v>0</v>
      </c>
      <c r="Q525" s="45"/>
    </row>
    <row r="526" spans="2:17" ht="15" x14ac:dyDescent="0.3">
      <c r="B526" s="29"/>
      <c r="C526" s="36"/>
      <c r="D526" s="29"/>
      <c r="E526" s="29"/>
      <c r="F526" s="29"/>
      <c r="G526" s="29"/>
      <c r="H526" s="29"/>
      <c r="I526" s="29"/>
      <c r="J526" s="29"/>
      <c r="K526" s="29"/>
      <c r="L526" s="23" t="str">
        <f t="shared" si="42"/>
        <v/>
      </c>
      <c r="N526" s="53" t="str">
        <f>IF(B526="totale",SUM($N$26:N525),IF($B526="","",((1/$G$18*FISSO!$E$18*#REF!))))</f>
        <v/>
      </c>
      <c r="P526" s="56">
        <f>IF(B526="totale",SUM(P$26:P525),ROUND(M526,2))</f>
        <v>0</v>
      </c>
      <c r="Q526" s="45"/>
    </row>
    <row r="527" spans="2:17" ht="15" x14ac:dyDescent="0.3">
      <c r="B527" s="29"/>
      <c r="C527" s="36"/>
      <c r="D527" s="29"/>
      <c r="E527" s="29"/>
      <c r="F527" s="29"/>
      <c r="G527" s="29"/>
      <c r="H527" s="29"/>
      <c r="I527" s="29"/>
      <c r="J527" s="29"/>
      <c r="K527" s="29"/>
      <c r="L527" s="23" t="str">
        <f t="shared" si="42"/>
        <v/>
      </c>
      <c r="N527" s="53" t="str">
        <f>IF(B527="totale",SUM($N$26:N526),IF($B527="","",((1/$G$18*FISSO!$E$18*#REF!))))</f>
        <v/>
      </c>
      <c r="P527" s="56">
        <f>IF(B527="totale",SUM(P$26:P526),ROUND(M527,2))</f>
        <v>0</v>
      </c>
      <c r="Q527" s="45"/>
    </row>
    <row r="528" spans="2:17" ht="15" x14ac:dyDescent="0.3">
      <c r="B528" s="29"/>
      <c r="C528" s="36"/>
      <c r="D528" s="29"/>
      <c r="E528" s="29"/>
      <c r="F528" s="29"/>
      <c r="G528" s="29"/>
      <c r="H528" s="29"/>
      <c r="I528" s="29"/>
      <c r="J528" s="29"/>
      <c r="K528" s="29"/>
      <c r="L528" s="23" t="str">
        <f t="shared" si="42"/>
        <v/>
      </c>
      <c r="N528" s="53" t="str">
        <f>IF(B528="totale",SUM($N$26:N527),IF($B528="","",((1/$G$18*FISSO!$E$18*#REF!))))</f>
        <v/>
      </c>
      <c r="P528" s="56">
        <f>IF(B528="totale",SUM(P$26:P527),ROUND(M528,2))</f>
        <v>0</v>
      </c>
      <c r="Q528" s="45"/>
    </row>
    <row r="529" spans="2:17" ht="15" x14ac:dyDescent="0.3">
      <c r="B529" s="29"/>
      <c r="C529" s="36"/>
      <c r="D529" s="29"/>
      <c r="E529" s="29"/>
      <c r="F529" s="29"/>
      <c r="G529" s="29"/>
      <c r="H529" s="29"/>
      <c r="I529" s="29"/>
      <c r="J529" s="29"/>
      <c r="K529" s="29"/>
      <c r="L529" s="23" t="str">
        <f t="shared" si="42"/>
        <v/>
      </c>
      <c r="N529" s="53" t="str">
        <f>IF(B529="totale",SUM($N$26:N528),IF($B529="","",((1/$G$18*FISSO!$E$18*#REF!))))</f>
        <v/>
      </c>
      <c r="P529" s="56">
        <f>IF(B529="totale",SUM(P$26:P528),ROUND(M529,2))</f>
        <v>0</v>
      </c>
      <c r="Q529" s="45"/>
    </row>
    <row r="530" spans="2:17" ht="15" x14ac:dyDescent="0.3">
      <c r="B530" s="29"/>
      <c r="C530" s="36"/>
      <c r="D530" s="29"/>
      <c r="E530" s="29"/>
      <c r="F530" s="29"/>
      <c r="G530" s="29"/>
      <c r="H530" s="29"/>
      <c r="I530" s="29"/>
      <c r="J530" s="29"/>
      <c r="K530" s="29"/>
      <c r="L530" s="23" t="str">
        <f t="shared" si="42"/>
        <v/>
      </c>
      <c r="N530" s="53" t="str">
        <f>IF(B530="totale",SUM($N$26:N529),IF($B530="","",((1/$G$18*FISSO!$E$18*#REF!))))</f>
        <v/>
      </c>
      <c r="P530" s="56">
        <f>IF(B530="totale",SUM(P$26:P529),ROUND(M530,2))</f>
        <v>0</v>
      </c>
      <c r="Q530" s="45"/>
    </row>
    <row r="531" spans="2:17" ht="15" x14ac:dyDescent="0.3">
      <c r="B531" s="29"/>
      <c r="C531" s="36"/>
      <c r="D531" s="29"/>
      <c r="E531" s="29"/>
      <c r="F531" s="29"/>
      <c r="G531" s="29"/>
      <c r="H531" s="29"/>
      <c r="I531" s="29"/>
      <c r="J531" s="29"/>
      <c r="K531" s="29"/>
      <c r="L531" s="23" t="str">
        <f t="shared" si="42"/>
        <v/>
      </c>
      <c r="N531" s="53" t="str">
        <f>IF(B531="totale",SUM($N$26:N530),IF($B531="","",((1/$G$18*FISSO!$E$18*#REF!))))</f>
        <v/>
      </c>
      <c r="P531" s="56">
        <f>IF(B531="totale",SUM(P$26:P530),ROUND(M531,2))</f>
        <v>0</v>
      </c>
      <c r="Q531" s="45"/>
    </row>
    <row r="532" spans="2:17" ht="15" x14ac:dyDescent="0.3">
      <c r="B532" s="29"/>
      <c r="C532" s="36"/>
      <c r="D532" s="29"/>
      <c r="E532" s="29"/>
      <c r="F532" s="29"/>
      <c r="G532" s="29"/>
      <c r="H532" s="29"/>
      <c r="I532" s="29"/>
      <c r="J532" s="29"/>
      <c r="K532" s="29"/>
      <c r="L532" s="23" t="str">
        <f t="shared" si="42"/>
        <v/>
      </c>
      <c r="N532" s="53" t="str">
        <f>IF(B532="totale",SUM($N$26:N531),IF($B532="","",((1/$G$18*FISSO!$E$18*#REF!))))</f>
        <v/>
      </c>
      <c r="P532" s="56">
        <f>IF(B532="totale",SUM(P$26:P531),ROUND(M532,2))</f>
        <v>0</v>
      </c>
      <c r="Q532" s="45"/>
    </row>
    <row r="533" spans="2:17" ht="15" x14ac:dyDescent="0.3">
      <c r="B533" s="29"/>
      <c r="C533" s="36"/>
      <c r="D533" s="29"/>
      <c r="E533" s="29"/>
      <c r="F533" s="29"/>
      <c r="G533" s="29"/>
      <c r="H533" s="29"/>
      <c r="I533" s="29"/>
      <c r="J533" s="29"/>
      <c r="K533" s="29"/>
      <c r="L533" s="23" t="str">
        <f t="shared" si="42"/>
        <v/>
      </c>
      <c r="N533" s="53" t="str">
        <f>IF(B533="totale",SUM($N$26:N532),IF($B533="","",((1/$G$18*FISSO!$E$18*#REF!))))</f>
        <v/>
      </c>
      <c r="P533" s="56">
        <f>IF(B533="totale",SUM(P$26:P532),ROUND(M533,2))</f>
        <v>0</v>
      </c>
      <c r="Q533" s="45"/>
    </row>
    <row r="534" spans="2:17" ht="15" x14ac:dyDescent="0.3">
      <c r="B534" s="29"/>
      <c r="C534" s="36"/>
      <c r="D534" s="29"/>
      <c r="E534" s="29"/>
      <c r="F534" s="29"/>
      <c r="G534" s="29"/>
      <c r="H534" s="29"/>
      <c r="I534" s="29"/>
      <c r="J534" s="29"/>
      <c r="K534" s="29"/>
      <c r="L534" s="23" t="str">
        <f t="shared" si="42"/>
        <v/>
      </c>
      <c r="N534" s="53" t="str">
        <f>IF(B534="totale",SUM($N$26:N533),IF($B534="","",((1/$G$18*FISSO!$E$18*#REF!))))</f>
        <v/>
      </c>
      <c r="P534" s="56">
        <f>IF(B534="totale",SUM(P$26:P533),ROUND(M534,2))</f>
        <v>0</v>
      </c>
      <c r="Q534" s="45"/>
    </row>
    <row r="535" spans="2:17" ht="15" x14ac:dyDescent="0.3">
      <c r="B535" s="29"/>
      <c r="C535" s="36"/>
      <c r="D535" s="29"/>
      <c r="E535" s="29"/>
      <c r="F535" s="29"/>
      <c r="G535" s="29"/>
      <c r="H535" s="29"/>
      <c r="I535" s="29"/>
      <c r="J535" s="29"/>
      <c r="K535" s="29"/>
      <c r="L535" s="23" t="str">
        <f t="shared" si="42"/>
        <v/>
      </c>
      <c r="N535" s="53" t="str">
        <f>IF(B535="totale",SUM($N$26:N534),IF($B535="","",((1/$G$18*FISSO!$E$18*#REF!))))</f>
        <v/>
      </c>
      <c r="P535" s="56">
        <f>IF(B535="totale",SUM(P$26:P534),ROUND(M535,2))</f>
        <v>0</v>
      </c>
      <c r="Q535" s="45"/>
    </row>
    <row r="536" spans="2:17" ht="15" x14ac:dyDescent="0.3">
      <c r="B536" s="29"/>
      <c r="C536" s="36"/>
      <c r="D536" s="29"/>
      <c r="E536" s="29"/>
      <c r="F536" s="29"/>
      <c r="G536" s="29"/>
      <c r="H536" s="29"/>
      <c r="I536" s="29"/>
      <c r="J536" s="29"/>
      <c r="K536" s="29"/>
      <c r="L536" s="23" t="str">
        <f t="shared" si="42"/>
        <v/>
      </c>
      <c r="N536" s="53" t="str">
        <f>IF(B536="totale",SUM($N$26:N535),IF($B536="","",((1/$G$18*FISSO!$E$18*#REF!))))</f>
        <v/>
      </c>
      <c r="P536" s="56">
        <f>IF(B536="totale",SUM(P$26:P535),ROUND(M536,2))</f>
        <v>0</v>
      </c>
      <c r="Q536" s="45"/>
    </row>
    <row r="537" spans="2:17" ht="15" x14ac:dyDescent="0.3">
      <c r="B537" s="29"/>
      <c r="C537" s="36"/>
      <c r="D537" s="29"/>
      <c r="E537" s="29"/>
      <c r="F537" s="29"/>
      <c r="G537" s="29"/>
      <c r="H537" s="29"/>
      <c r="I537" s="29"/>
      <c r="J537" s="29"/>
      <c r="K537" s="29"/>
      <c r="L537" s="23" t="str">
        <f t="shared" si="42"/>
        <v/>
      </c>
      <c r="N537" s="53" t="str">
        <f>IF(B537="totale",SUM($N$26:N536),IF($B537="","",((1/$G$18*FISSO!$E$18*#REF!))))</f>
        <v/>
      </c>
      <c r="P537" s="56">
        <f>IF(B537="totale",SUM(P$26:P536),ROUND(M537,2))</f>
        <v>0</v>
      </c>
      <c r="Q537" s="45"/>
    </row>
    <row r="538" spans="2:17" ht="15" x14ac:dyDescent="0.3">
      <c r="B538" s="29"/>
      <c r="C538" s="36"/>
      <c r="D538" s="29"/>
      <c r="E538" s="29"/>
      <c r="F538" s="29"/>
      <c r="G538" s="29"/>
      <c r="H538" s="29"/>
      <c r="I538" s="29"/>
      <c r="J538" s="29"/>
      <c r="K538" s="29"/>
      <c r="L538" s="23" t="str">
        <f t="shared" si="42"/>
        <v/>
      </c>
      <c r="N538" s="53" t="str">
        <f>IF(B538="totale",SUM($N$26:N537),IF($B538="","",((1/$G$18*FISSO!$E$18*#REF!))))</f>
        <v/>
      </c>
      <c r="P538" s="56">
        <f>IF(B538="totale",SUM(P$26:P537),ROUND(M538,2))</f>
        <v>0</v>
      </c>
      <c r="Q538" s="45"/>
    </row>
    <row r="539" spans="2:17" ht="15" x14ac:dyDescent="0.3">
      <c r="B539" s="29"/>
      <c r="C539" s="36"/>
      <c r="D539" s="29"/>
      <c r="E539" s="29"/>
      <c r="F539" s="29"/>
      <c r="G539" s="29"/>
      <c r="H539" s="29"/>
      <c r="I539" s="29"/>
      <c r="J539" s="29"/>
      <c r="K539" s="29"/>
      <c r="L539" s="23" t="str">
        <f t="shared" si="42"/>
        <v/>
      </c>
      <c r="N539" s="53" t="str">
        <f>IF(B539="totale",SUM($N$26:N538),IF($B539="","",((1/$G$18*FISSO!$E$18*#REF!))))</f>
        <v/>
      </c>
      <c r="P539" s="56">
        <f>IF(B539="totale",SUM(P$26:P538),ROUND(M539,2))</f>
        <v>0</v>
      </c>
      <c r="Q539" s="45"/>
    </row>
    <row r="540" spans="2:17" ht="15" x14ac:dyDescent="0.3">
      <c r="B540" s="29"/>
      <c r="C540" s="36"/>
      <c r="D540" s="29"/>
      <c r="E540" s="29"/>
      <c r="F540" s="29"/>
      <c r="G540" s="29"/>
      <c r="H540" s="29"/>
      <c r="I540" s="29"/>
      <c r="J540" s="29"/>
      <c r="K540" s="29"/>
      <c r="L540" s="23" t="str">
        <f t="shared" si="42"/>
        <v/>
      </c>
      <c r="N540" s="53" t="str">
        <f>IF(B540="totale",SUM($N$26:N539),IF($B540="","",((1/$G$18*FISSO!$E$18*#REF!))))</f>
        <v/>
      </c>
      <c r="P540" s="56">
        <f>IF(B540="totale",SUM(P$26:P539),ROUND(M540,2))</f>
        <v>0</v>
      </c>
      <c r="Q540" s="45"/>
    </row>
    <row r="541" spans="2:17" ht="15" x14ac:dyDescent="0.3">
      <c r="B541" s="29"/>
      <c r="C541" s="36"/>
      <c r="D541" s="29"/>
      <c r="E541" s="29"/>
      <c r="F541" s="29"/>
      <c r="G541" s="29"/>
      <c r="H541" s="29"/>
      <c r="I541" s="29"/>
      <c r="J541" s="29"/>
      <c r="K541" s="29"/>
      <c r="L541" s="23" t="str">
        <f t="shared" si="42"/>
        <v/>
      </c>
      <c r="N541" s="53" t="str">
        <f>IF(B541="totale",SUM($N$26:N540),IF($B541="","",((1/$G$18*FISSO!$E$18*#REF!))))</f>
        <v/>
      </c>
      <c r="P541" s="56">
        <f>IF(B541="totale",SUM(P$26:P540),ROUND(M541,2))</f>
        <v>0</v>
      </c>
      <c r="Q541" s="45"/>
    </row>
    <row r="542" spans="2:17" ht="15" x14ac:dyDescent="0.3">
      <c r="B542" s="29"/>
      <c r="C542" s="36"/>
      <c r="D542" s="29"/>
      <c r="E542" s="29"/>
      <c r="F542" s="29"/>
      <c r="G542" s="29"/>
      <c r="H542" s="29"/>
      <c r="I542" s="29"/>
      <c r="J542" s="29"/>
      <c r="K542" s="29"/>
      <c r="L542" s="23" t="str">
        <f t="shared" si="42"/>
        <v/>
      </c>
      <c r="N542" s="53" t="str">
        <f>IF(B542="totale",SUM($N$26:N541),IF($B542="","",((1/$G$18*FISSO!$E$18*#REF!))))</f>
        <v/>
      </c>
      <c r="P542" s="56">
        <f>IF(B542="totale",SUM(P$26:P541),ROUND(M542,2))</f>
        <v>0</v>
      </c>
      <c r="Q542" s="45"/>
    </row>
    <row r="543" spans="2:17" ht="15" x14ac:dyDescent="0.3">
      <c r="B543" s="29"/>
      <c r="C543" s="36"/>
      <c r="D543" s="29"/>
      <c r="E543" s="29"/>
      <c r="F543" s="29"/>
      <c r="G543" s="29"/>
      <c r="H543" s="29"/>
      <c r="I543" s="29"/>
      <c r="J543" s="29"/>
      <c r="K543" s="29"/>
      <c r="L543" s="23" t="str">
        <f t="shared" si="42"/>
        <v/>
      </c>
      <c r="N543" s="53" t="str">
        <f>IF(B543="totale",SUM($N$26:N542),IF($B543="","",((1/$G$18*FISSO!$E$18*#REF!))))</f>
        <v/>
      </c>
      <c r="P543" s="56">
        <f>IF(B543="totale",SUM(P$26:P542),ROUND(M543,2))</f>
        <v>0</v>
      </c>
      <c r="Q543" s="45"/>
    </row>
    <row r="544" spans="2:17" ht="15" x14ac:dyDescent="0.3">
      <c r="B544" s="29"/>
      <c r="C544" s="36"/>
      <c r="D544" s="29"/>
      <c r="E544" s="29"/>
      <c r="F544" s="29"/>
      <c r="G544" s="29"/>
      <c r="H544" s="29"/>
      <c r="I544" s="29"/>
      <c r="J544" s="29"/>
      <c r="K544" s="29"/>
      <c r="L544" s="23" t="str">
        <f t="shared" si="42"/>
        <v/>
      </c>
      <c r="N544" s="53" t="str">
        <f>IF(B544="totale",SUM($N$26:N543),IF($B544="","",((1/$G$18*FISSO!$E$18*#REF!))))</f>
        <v/>
      </c>
      <c r="P544" s="56">
        <f>IF(B544="totale",SUM(P$26:P543),ROUND(M544,2))</f>
        <v>0</v>
      </c>
      <c r="Q544" s="45"/>
    </row>
    <row r="545" spans="2:17" ht="15" x14ac:dyDescent="0.3">
      <c r="B545" s="29"/>
      <c r="C545" s="36"/>
      <c r="D545" s="29"/>
      <c r="E545" s="29"/>
      <c r="F545" s="29"/>
      <c r="G545" s="29"/>
      <c r="H545" s="29"/>
      <c r="I545" s="29"/>
      <c r="J545" s="29"/>
      <c r="K545" s="29"/>
      <c r="L545" s="23" t="str">
        <f t="shared" si="42"/>
        <v/>
      </c>
      <c r="N545" s="53" t="str">
        <f>IF(B545="totale",SUM($N$26:N544),IF($B545="","",((1/$G$18*FISSO!$E$18*#REF!))))</f>
        <v/>
      </c>
      <c r="P545" s="56">
        <f>IF(B545="totale",SUM(P$26:P544),ROUND(M545,2))</f>
        <v>0</v>
      </c>
      <c r="Q545" s="45"/>
    </row>
    <row r="546" spans="2:17" ht="15" x14ac:dyDescent="0.3">
      <c r="B546" s="29"/>
      <c r="C546" s="36"/>
      <c r="D546" s="29"/>
      <c r="E546" s="29"/>
      <c r="F546" s="29"/>
      <c r="G546" s="29"/>
      <c r="H546" s="29"/>
      <c r="I546" s="29"/>
      <c r="J546" s="29"/>
      <c r="K546" s="29"/>
      <c r="L546" s="23" t="str">
        <f t="shared" si="42"/>
        <v/>
      </c>
      <c r="N546" s="53" t="str">
        <f>IF(B546="totale",SUM($N$26:N545),IF($B546="","",((1/$G$18*FISSO!$E$18*#REF!))))</f>
        <v/>
      </c>
      <c r="P546" s="56">
        <f>IF(B546="totale",SUM(P$26:P545),ROUND(M546,2))</f>
        <v>0</v>
      </c>
      <c r="Q546" s="45"/>
    </row>
    <row r="547" spans="2:17" ht="15" x14ac:dyDescent="0.3">
      <c r="B547" s="29"/>
      <c r="C547" s="36"/>
      <c r="D547" s="29"/>
      <c r="E547" s="29"/>
      <c r="F547" s="29"/>
      <c r="G547" s="29"/>
      <c r="H547" s="29"/>
      <c r="I547" s="29"/>
      <c r="J547" s="29"/>
      <c r="K547" s="29"/>
      <c r="L547" s="23" t="str">
        <f t="shared" si="42"/>
        <v/>
      </c>
      <c r="N547" s="53" t="str">
        <f>IF(B547="totale",SUM($N$26:N546),IF($B547="","",((1/$G$18*FISSO!$E$18*#REF!))))</f>
        <v/>
      </c>
      <c r="P547" s="56">
        <f>IF(B547="totale",SUM(P$26:P546),ROUND(M547,2))</f>
        <v>0</v>
      </c>
      <c r="Q547" s="45"/>
    </row>
    <row r="548" spans="2:17" ht="15" x14ac:dyDescent="0.3">
      <c r="B548" s="29"/>
      <c r="C548" s="36"/>
      <c r="D548" s="29"/>
      <c r="E548" s="29"/>
      <c r="F548" s="29"/>
      <c r="G548" s="29"/>
      <c r="H548" s="29"/>
      <c r="I548" s="29"/>
      <c r="J548" s="29"/>
      <c r="K548" s="29"/>
      <c r="L548" s="23" t="str">
        <f t="shared" si="42"/>
        <v/>
      </c>
      <c r="N548" s="53" t="str">
        <f>IF(B548="totale",SUM($N$26:N547),IF($B548="","",((1/$G$18*FISSO!$E$18*#REF!))))</f>
        <v/>
      </c>
      <c r="P548" s="56">
        <f>IF(B548="totale",SUM(P$26:P547),ROUND(M548,2))</f>
        <v>0</v>
      </c>
      <c r="Q548" s="45"/>
    </row>
    <row r="549" spans="2:17" ht="15" x14ac:dyDescent="0.3">
      <c r="B549" s="29"/>
      <c r="C549" s="36"/>
      <c r="D549" s="29"/>
      <c r="E549" s="29"/>
      <c r="F549" s="29"/>
      <c r="G549" s="29"/>
      <c r="H549" s="29"/>
      <c r="I549" s="29"/>
      <c r="J549" s="29"/>
      <c r="K549" s="29"/>
      <c r="L549" s="23" t="str">
        <f t="shared" ref="L549:L612" si="43">IF(B549="","",G549+K549)</f>
        <v/>
      </c>
      <c r="N549" s="53" t="str">
        <f>IF(B549="totale",SUM($N$26:N548),IF($B549="","",((1/$G$18*FISSO!$E$18*#REF!))))</f>
        <v/>
      </c>
      <c r="P549" s="56">
        <f>IF(B549="totale",SUM(P$26:P548),ROUND(M549,2))</f>
        <v>0</v>
      </c>
      <c r="Q549" s="45"/>
    </row>
    <row r="550" spans="2:17" ht="15" x14ac:dyDescent="0.3">
      <c r="B550" s="29"/>
      <c r="C550" s="36"/>
      <c r="D550" s="29"/>
      <c r="E550" s="29"/>
      <c r="F550" s="29"/>
      <c r="G550" s="29"/>
      <c r="H550" s="29"/>
      <c r="I550" s="29"/>
      <c r="J550" s="29"/>
      <c r="K550" s="29"/>
      <c r="L550" s="23" t="str">
        <f t="shared" si="43"/>
        <v/>
      </c>
      <c r="N550" s="53" t="str">
        <f>IF(B550="totale",SUM($N$26:N549),IF($B550="","",((1/$G$18*FISSO!$E$18*#REF!))))</f>
        <v/>
      </c>
      <c r="P550" s="56">
        <f>IF(B550="totale",SUM(P$26:P549),ROUND(M550,2))</f>
        <v>0</v>
      </c>
      <c r="Q550" s="45"/>
    </row>
    <row r="551" spans="2:17" ht="15" x14ac:dyDescent="0.3">
      <c r="B551" s="29"/>
      <c r="C551" s="36"/>
      <c r="D551" s="29"/>
      <c r="E551" s="29"/>
      <c r="F551" s="29"/>
      <c r="G551" s="29"/>
      <c r="H551" s="29"/>
      <c r="I551" s="29"/>
      <c r="J551" s="29"/>
      <c r="K551" s="29"/>
      <c r="L551" s="23" t="str">
        <f t="shared" si="43"/>
        <v/>
      </c>
      <c r="N551" s="53" t="str">
        <f>IF(B551="totale",SUM($N$26:N550),IF($B551="","",((1/$G$18*FISSO!$E$18*#REF!))))</f>
        <v/>
      </c>
      <c r="P551" s="56">
        <f>IF(B551="totale",SUM(P$26:P550),ROUND(M551,2))</f>
        <v>0</v>
      </c>
      <c r="Q551" s="45"/>
    </row>
    <row r="552" spans="2:17" ht="15" x14ac:dyDescent="0.3">
      <c r="B552" s="29"/>
      <c r="C552" s="36"/>
      <c r="D552" s="29"/>
      <c r="E552" s="29"/>
      <c r="F552" s="29"/>
      <c r="G552" s="29"/>
      <c r="H552" s="29"/>
      <c r="I552" s="29"/>
      <c r="J552" s="29"/>
      <c r="K552" s="29"/>
      <c r="L552" s="23" t="str">
        <f t="shared" si="43"/>
        <v/>
      </c>
      <c r="N552" s="53" t="str">
        <f>IF(B552="totale",SUM($N$26:N551),IF($B552="","",((1/$G$18*FISSO!$E$18*#REF!))))</f>
        <v/>
      </c>
      <c r="P552" s="56">
        <f>IF(B552="totale",SUM(P$26:P551),ROUND(M552,2))</f>
        <v>0</v>
      </c>
      <c r="Q552" s="45"/>
    </row>
    <row r="553" spans="2:17" ht="15" x14ac:dyDescent="0.3">
      <c r="B553" s="29"/>
      <c r="C553" s="36"/>
      <c r="D553" s="29"/>
      <c r="E553" s="29"/>
      <c r="F553" s="29"/>
      <c r="G553" s="29"/>
      <c r="H553" s="29"/>
      <c r="I553" s="29"/>
      <c r="J553" s="29"/>
      <c r="K553" s="29"/>
      <c r="L553" s="23" t="str">
        <f t="shared" si="43"/>
        <v/>
      </c>
      <c r="N553" s="53" t="str">
        <f>IF(B553="totale",SUM($N$26:N552),IF($B553="","",((1/$G$18*FISSO!$E$18*#REF!))))</f>
        <v/>
      </c>
      <c r="P553" s="56">
        <f>IF(B553="totale",SUM(P$26:P552),ROUND(M553,2))</f>
        <v>0</v>
      </c>
      <c r="Q553" s="45"/>
    </row>
    <row r="554" spans="2:17" ht="15" x14ac:dyDescent="0.3">
      <c r="B554" s="29"/>
      <c r="C554" s="36"/>
      <c r="D554" s="29"/>
      <c r="E554" s="29"/>
      <c r="F554" s="29"/>
      <c r="G554" s="29"/>
      <c r="H554" s="29"/>
      <c r="I554" s="29"/>
      <c r="J554" s="29"/>
      <c r="K554" s="29"/>
      <c r="L554" s="23" t="str">
        <f t="shared" si="43"/>
        <v/>
      </c>
      <c r="N554" s="53" t="str">
        <f>IF(B554="totale",SUM($N$26:N553),IF($B554="","",((1/$G$18*FISSO!$E$18*#REF!))))</f>
        <v/>
      </c>
      <c r="P554" s="56">
        <f>IF(B554="totale",SUM(P$26:P553),ROUND(M554,2))</f>
        <v>0</v>
      </c>
      <c r="Q554" s="45"/>
    </row>
    <row r="555" spans="2:17" ht="15" x14ac:dyDescent="0.3">
      <c r="B555" s="29"/>
      <c r="C555" s="36"/>
      <c r="D555" s="29"/>
      <c r="E555" s="29"/>
      <c r="F555" s="29"/>
      <c r="G555" s="29"/>
      <c r="H555" s="29"/>
      <c r="I555" s="29"/>
      <c r="J555" s="29"/>
      <c r="K555" s="29"/>
      <c r="L555" s="23" t="str">
        <f t="shared" si="43"/>
        <v/>
      </c>
      <c r="N555" s="53" t="str">
        <f>IF(B555="totale",SUM($N$26:N554),IF($B555="","",((1/$G$18*FISSO!$E$18*#REF!))))</f>
        <v/>
      </c>
      <c r="P555" s="56">
        <f>IF(B555="totale",SUM(P$26:P554),ROUND(M555,2))</f>
        <v>0</v>
      </c>
      <c r="Q555" s="45"/>
    </row>
    <row r="556" spans="2:17" ht="15" x14ac:dyDescent="0.3">
      <c r="B556" s="29"/>
      <c r="C556" s="36"/>
      <c r="D556" s="29"/>
      <c r="E556" s="29"/>
      <c r="F556" s="29"/>
      <c r="G556" s="29"/>
      <c r="H556" s="29"/>
      <c r="I556" s="29"/>
      <c r="J556" s="29"/>
      <c r="K556" s="29"/>
      <c r="L556" s="23" t="str">
        <f t="shared" si="43"/>
        <v/>
      </c>
      <c r="N556" s="53" t="str">
        <f>IF(B556="totale",SUM($N$26:N555),IF($B556="","",((1/$G$18*FISSO!$E$18*#REF!))))</f>
        <v/>
      </c>
      <c r="P556" s="56">
        <f>IF(B556="totale",SUM(P$26:P555),ROUND(M556,2))</f>
        <v>0</v>
      </c>
      <c r="Q556" s="45"/>
    </row>
    <row r="557" spans="2:17" ht="15" x14ac:dyDescent="0.3">
      <c r="B557" s="29"/>
      <c r="C557" s="36"/>
      <c r="D557" s="29"/>
      <c r="E557" s="29"/>
      <c r="F557" s="29"/>
      <c r="G557" s="29"/>
      <c r="H557" s="29"/>
      <c r="I557" s="29"/>
      <c r="J557" s="29"/>
      <c r="K557" s="29"/>
      <c r="L557" s="23" t="str">
        <f t="shared" si="43"/>
        <v/>
      </c>
      <c r="N557" s="53" t="str">
        <f>IF(B557="totale",SUM($N$26:N556),IF($B557="","",((1/$G$18*FISSO!$E$18*#REF!))))</f>
        <v/>
      </c>
      <c r="P557" s="56">
        <f>IF(B557="totale",SUM(P$26:P556),ROUND(M557,2))</f>
        <v>0</v>
      </c>
      <c r="Q557" s="45"/>
    </row>
    <row r="558" spans="2:17" ht="15" x14ac:dyDescent="0.3">
      <c r="B558" s="29"/>
      <c r="C558" s="36"/>
      <c r="D558" s="29"/>
      <c r="E558" s="29"/>
      <c r="F558" s="29"/>
      <c r="G558" s="29"/>
      <c r="H558" s="29"/>
      <c r="I558" s="29"/>
      <c r="J558" s="29"/>
      <c r="K558" s="29"/>
      <c r="L558" s="23" t="str">
        <f t="shared" si="43"/>
        <v/>
      </c>
      <c r="N558" s="53" t="str">
        <f>IF(B558="totale",SUM($N$26:N557),IF($B558="","",((1/$G$18*FISSO!$E$18*#REF!))))</f>
        <v/>
      </c>
      <c r="P558" s="56">
        <f>IF(B558="totale",SUM(P$26:P557),ROUND(M558,2))</f>
        <v>0</v>
      </c>
      <c r="Q558" s="45"/>
    </row>
    <row r="559" spans="2:17" ht="15" x14ac:dyDescent="0.3">
      <c r="B559" s="29"/>
      <c r="C559" s="36"/>
      <c r="D559" s="29"/>
      <c r="E559" s="29"/>
      <c r="F559" s="29"/>
      <c r="G559" s="29"/>
      <c r="H559" s="29"/>
      <c r="I559" s="29"/>
      <c r="J559" s="29"/>
      <c r="K559" s="29"/>
      <c r="L559" s="23" t="str">
        <f t="shared" si="43"/>
        <v/>
      </c>
      <c r="N559" s="53" t="str">
        <f>IF(B559="totale",SUM($N$26:N558),IF($B559="","",((1/$G$18*FISSO!$E$18*#REF!))))</f>
        <v/>
      </c>
      <c r="P559" s="56">
        <f>IF(B559="totale",SUM(P$26:P558),ROUND(M559,2))</f>
        <v>0</v>
      </c>
      <c r="Q559" s="45"/>
    </row>
    <row r="560" spans="2:17" ht="15" x14ac:dyDescent="0.3">
      <c r="B560" s="29"/>
      <c r="C560" s="36"/>
      <c r="D560" s="29"/>
      <c r="E560" s="29"/>
      <c r="F560" s="29"/>
      <c r="G560" s="29"/>
      <c r="H560" s="29"/>
      <c r="I560" s="29"/>
      <c r="J560" s="29"/>
      <c r="K560" s="29"/>
      <c r="L560" s="23" t="str">
        <f t="shared" si="43"/>
        <v/>
      </c>
      <c r="N560" s="53" t="str">
        <f>IF(B560="totale",SUM($N$26:N559),IF($B560="","",((1/$G$18*FISSO!$E$18*#REF!))))</f>
        <v/>
      </c>
      <c r="P560" s="56">
        <f>IF(B560="totale",SUM(P$26:P559),ROUND(M560,2))</f>
        <v>0</v>
      </c>
      <c r="Q560" s="45"/>
    </row>
    <row r="561" spans="2:17" ht="15" x14ac:dyDescent="0.3">
      <c r="B561" s="29"/>
      <c r="C561" s="36"/>
      <c r="D561" s="29"/>
      <c r="E561" s="29"/>
      <c r="F561" s="29"/>
      <c r="G561" s="29"/>
      <c r="H561" s="29"/>
      <c r="I561" s="29"/>
      <c r="J561" s="29"/>
      <c r="K561" s="29"/>
      <c r="L561" s="23" t="str">
        <f t="shared" si="43"/>
        <v/>
      </c>
      <c r="N561" s="53" t="str">
        <f>IF(B561="totale",SUM($N$26:N560),IF($B561="","",((1/$G$18*FISSO!$E$18*#REF!))))</f>
        <v/>
      </c>
      <c r="P561" s="56">
        <f>IF(B561="totale",SUM(P$26:P560),ROUND(M561,2))</f>
        <v>0</v>
      </c>
      <c r="Q561" s="45"/>
    </row>
    <row r="562" spans="2:17" ht="15" x14ac:dyDescent="0.3">
      <c r="B562" s="29"/>
      <c r="C562" s="36"/>
      <c r="D562" s="29"/>
      <c r="E562" s="29"/>
      <c r="F562" s="29"/>
      <c r="G562" s="29"/>
      <c r="H562" s="29"/>
      <c r="I562" s="29"/>
      <c r="J562" s="29"/>
      <c r="K562" s="29"/>
      <c r="L562" s="23" t="str">
        <f t="shared" si="43"/>
        <v/>
      </c>
      <c r="N562" s="53" t="str">
        <f>IF(B562="totale",SUM($N$26:N561),IF($B562="","",((1/$G$18*FISSO!$E$18*#REF!))))</f>
        <v/>
      </c>
      <c r="P562" s="56">
        <f>IF(B562="totale",SUM(P$26:P561),ROUND(M562,2))</f>
        <v>0</v>
      </c>
      <c r="Q562" s="45"/>
    </row>
    <row r="563" spans="2:17" ht="15" x14ac:dyDescent="0.3">
      <c r="B563" s="29"/>
      <c r="C563" s="36"/>
      <c r="D563" s="29"/>
      <c r="E563" s="29"/>
      <c r="F563" s="29"/>
      <c r="G563" s="29"/>
      <c r="H563" s="29"/>
      <c r="I563" s="29"/>
      <c r="J563" s="29"/>
      <c r="K563" s="29"/>
      <c r="L563" s="23" t="str">
        <f t="shared" si="43"/>
        <v/>
      </c>
      <c r="N563" s="53" t="str">
        <f>IF(B563="totale",SUM($N$26:N562),IF($B563="","",((1/$G$18*FISSO!$E$18*#REF!))))</f>
        <v/>
      </c>
      <c r="P563" s="56">
        <f>IF(B563="totale",SUM(P$26:P562),ROUND(M563,2))</f>
        <v>0</v>
      </c>
      <c r="Q563" s="45"/>
    </row>
    <row r="564" spans="2:17" ht="15" x14ac:dyDescent="0.3">
      <c r="B564" s="29"/>
      <c r="C564" s="36"/>
      <c r="D564" s="29"/>
      <c r="E564" s="29"/>
      <c r="F564" s="29"/>
      <c r="G564" s="29"/>
      <c r="H564" s="29"/>
      <c r="I564" s="29"/>
      <c r="J564" s="29"/>
      <c r="K564" s="29"/>
      <c r="L564" s="23" t="str">
        <f t="shared" si="43"/>
        <v/>
      </c>
      <c r="N564" s="53" t="str">
        <f>IF(B564="totale",SUM($N$26:N563),IF($B564="","",((1/$G$18*FISSO!$E$18*#REF!))))</f>
        <v/>
      </c>
      <c r="P564" s="56">
        <f>IF(B564="totale",SUM(P$26:P563),ROUND(M564,2))</f>
        <v>0</v>
      </c>
      <c r="Q564" s="45"/>
    </row>
    <row r="565" spans="2:17" ht="15" x14ac:dyDescent="0.3">
      <c r="B565" s="29"/>
      <c r="C565" s="36"/>
      <c r="D565" s="29"/>
      <c r="E565" s="29"/>
      <c r="F565" s="29"/>
      <c r="G565" s="29"/>
      <c r="H565" s="29"/>
      <c r="I565" s="29"/>
      <c r="J565" s="29"/>
      <c r="K565" s="29"/>
      <c r="L565" s="23" t="str">
        <f t="shared" si="43"/>
        <v/>
      </c>
      <c r="N565" s="53" t="str">
        <f>IF(B565="totale",SUM($N$26:N564),IF($B565="","",((1/$G$18*FISSO!$E$18*#REF!))))</f>
        <v/>
      </c>
      <c r="P565" s="56">
        <f>IF(B565="totale",SUM(P$26:P564),ROUND(M565,2))</f>
        <v>0</v>
      </c>
      <c r="Q565" s="45"/>
    </row>
    <row r="566" spans="2:17" ht="15" x14ac:dyDescent="0.3">
      <c r="B566" s="29"/>
      <c r="C566" s="36"/>
      <c r="D566" s="29"/>
      <c r="E566" s="29"/>
      <c r="F566" s="29"/>
      <c r="G566" s="29"/>
      <c r="H566" s="29"/>
      <c r="I566" s="29"/>
      <c r="J566" s="29"/>
      <c r="K566" s="29"/>
      <c r="L566" s="23" t="str">
        <f t="shared" si="43"/>
        <v/>
      </c>
      <c r="N566" s="53" t="str">
        <f>IF(B566="totale",SUM($N$26:N565),IF($B566="","",((1/$G$18*FISSO!$E$18*#REF!))))</f>
        <v/>
      </c>
      <c r="P566" s="56">
        <f>IF(B566="totale",SUM(P$26:P565),ROUND(M566,2))</f>
        <v>0</v>
      </c>
      <c r="Q566" s="45"/>
    </row>
    <row r="567" spans="2:17" ht="15" x14ac:dyDescent="0.3">
      <c r="B567" s="29"/>
      <c r="C567" s="36"/>
      <c r="D567" s="29"/>
      <c r="E567" s="29"/>
      <c r="F567" s="29"/>
      <c r="G567" s="29"/>
      <c r="H567" s="29"/>
      <c r="I567" s="29"/>
      <c r="J567" s="29"/>
      <c r="K567" s="29"/>
      <c r="L567" s="23" t="str">
        <f t="shared" si="43"/>
        <v/>
      </c>
      <c r="N567" s="53" t="str">
        <f>IF(B567="totale",SUM($N$26:N566),IF($B567="","",((1/$G$18*FISSO!$E$18*#REF!))))</f>
        <v/>
      </c>
      <c r="P567" s="56">
        <f>IF(B567="totale",SUM(P$26:P566),ROUND(M567,2))</f>
        <v>0</v>
      </c>
      <c r="Q567" s="45"/>
    </row>
    <row r="568" spans="2:17" ht="15" x14ac:dyDescent="0.3">
      <c r="B568" s="29"/>
      <c r="C568" s="36"/>
      <c r="D568" s="29"/>
      <c r="E568" s="29"/>
      <c r="F568" s="29"/>
      <c r="G568" s="29"/>
      <c r="H568" s="29"/>
      <c r="I568" s="29"/>
      <c r="J568" s="29"/>
      <c r="K568" s="29"/>
      <c r="L568" s="23" t="str">
        <f t="shared" si="43"/>
        <v/>
      </c>
      <c r="N568" s="53" t="str">
        <f>IF(B568="totale",SUM($N$26:N567),IF($B568="","",((1/$G$18*FISSO!$E$18*#REF!))))</f>
        <v/>
      </c>
      <c r="P568" s="56">
        <f>IF(B568="totale",SUM(P$26:P567),ROUND(M568,2))</f>
        <v>0</v>
      </c>
      <c r="Q568" s="45"/>
    </row>
    <row r="569" spans="2:17" ht="15" x14ac:dyDescent="0.3">
      <c r="B569" s="29"/>
      <c r="C569" s="36"/>
      <c r="D569" s="29"/>
      <c r="E569" s="29"/>
      <c r="F569" s="29"/>
      <c r="G569" s="29"/>
      <c r="H569" s="29"/>
      <c r="I569" s="29"/>
      <c r="J569" s="29"/>
      <c r="K569" s="29"/>
      <c r="L569" s="23" t="str">
        <f t="shared" si="43"/>
        <v/>
      </c>
      <c r="N569" s="53" t="str">
        <f>IF(B569="totale",SUM($N$26:N568),IF($B569="","",((1/$G$18*FISSO!$E$18*#REF!))))</f>
        <v/>
      </c>
      <c r="P569" s="56">
        <f>IF(B569="totale",SUM(P$26:P568),ROUND(M569,2))</f>
        <v>0</v>
      </c>
      <c r="Q569" s="45"/>
    </row>
    <row r="570" spans="2:17" ht="15" x14ac:dyDescent="0.3">
      <c r="B570" s="29"/>
      <c r="C570" s="36"/>
      <c r="D570" s="29"/>
      <c r="E570" s="29"/>
      <c r="F570" s="29"/>
      <c r="G570" s="29"/>
      <c r="H570" s="29"/>
      <c r="I570" s="29"/>
      <c r="J570" s="29"/>
      <c r="K570" s="29"/>
      <c r="L570" s="23" t="str">
        <f t="shared" si="43"/>
        <v/>
      </c>
      <c r="N570" s="53" t="str">
        <f>IF(B570="totale",SUM($N$26:N569),IF($B570="","",((1/$G$18*FISSO!$E$18*#REF!))))</f>
        <v/>
      </c>
      <c r="P570" s="56">
        <f>IF(B570="totale",SUM(P$26:P569),ROUND(M570,2))</f>
        <v>0</v>
      </c>
      <c r="Q570" s="45"/>
    </row>
    <row r="571" spans="2:17" ht="15" x14ac:dyDescent="0.3">
      <c r="B571" s="29"/>
      <c r="C571" s="36"/>
      <c r="D571" s="29"/>
      <c r="E571" s="29"/>
      <c r="F571" s="29"/>
      <c r="G571" s="29"/>
      <c r="H571" s="29"/>
      <c r="I571" s="29"/>
      <c r="J571" s="29"/>
      <c r="K571" s="29"/>
      <c r="L571" s="23" t="str">
        <f t="shared" si="43"/>
        <v/>
      </c>
      <c r="N571" s="53" t="str">
        <f>IF(B571="totale",SUM($N$26:N570),IF($B571="","",((1/$G$18*FISSO!$E$18*#REF!))))</f>
        <v/>
      </c>
      <c r="P571" s="56">
        <f>IF(B571="totale",SUM(P$26:P570),ROUND(M571,2))</f>
        <v>0</v>
      </c>
      <c r="Q571" s="45"/>
    </row>
    <row r="572" spans="2:17" ht="15" x14ac:dyDescent="0.3">
      <c r="B572" s="29"/>
      <c r="C572" s="36"/>
      <c r="D572" s="29"/>
      <c r="E572" s="29"/>
      <c r="F572" s="29"/>
      <c r="G572" s="29"/>
      <c r="H572" s="29"/>
      <c r="I572" s="29"/>
      <c r="J572" s="29"/>
      <c r="K572" s="29"/>
      <c r="L572" s="23" t="str">
        <f t="shared" si="43"/>
        <v/>
      </c>
      <c r="N572" s="53" t="str">
        <f>IF(B572="totale",SUM($N$26:N571),IF($B572="","",((1/$G$18*FISSO!$E$18*#REF!))))</f>
        <v/>
      </c>
      <c r="P572" s="56">
        <f>IF(B572="totale",SUM(P$26:P571),ROUND(M572,2))</f>
        <v>0</v>
      </c>
      <c r="Q572" s="45"/>
    </row>
    <row r="573" spans="2:17" ht="15" x14ac:dyDescent="0.3">
      <c r="B573" s="29"/>
      <c r="C573" s="36"/>
      <c r="D573" s="29"/>
      <c r="E573" s="29"/>
      <c r="F573" s="29"/>
      <c r="G573" s="29"/>
      <c r="H573" s="29"/>
      <c r="I573" s="29"/>
      <c r="J573" s="29"/>
      <c r="K573" s="29"/>
      <c r="L573" s="23" t="str">
        <f t="shared" si="43"/>
        <v/>
      </c>
      <c r="N573" s="53" t="str">
        <f>IF(B573="totale",SUM($N$26:N572),IF($B573="","",((1/$G$18*FISSO!$E$18*#REF!))))</f>
        <v/>
      </c>
      <c r="P573" s="56">
        <f>IF(B573="totale",SUM(P$26:P572),ROUND(M573,2))</f>
        <v>0</v>
      </c>
      <c r="Q573" s="45"/>
    </row>
    <row r="574" spans="2:17" ht="15" x14ac:dyDescent="0.3">
      <c r="B574" s="29"/>
      <c r="C574" s="36"/>
      <c r="D574" s="29"/>
      <c r="E574" s="29"/>
      <c r="F574" s="29"/>
      <c r="G574" s="29"/>
      <c r="H574" s="29"/>
      <c r="I574" s="29"/>
      <c r="J574" s="29"/>
      <c r="K574" s="29"/>
      <c r="L574" s="23" t="str">
        <f t="shared" si="43"/>
        <v/>
      </c>
      <c r="N574" s="53" t="str">
        <f>IF(B574="totale",SUM($N$26:N573),IF($B574="","",((1/$G$18*FISSO!$E$18*#REF!))))</f>
        <v/>
      </c>
      <c r="P574" s="56">
        <f>IF(B574="totale",SUM(P$26:P573),ROUND(M574,2))</f>
        <v>0</v>
      </c>
      <c r="Q574" s="45"/>
    </row>
    <row r="575" spans="2:17" ht="15" x14ac:dyDescent="0.3">
      <c r="B575" s="29"/>
      <c r="C575" s="36"/>
      <c r="D575" s="29"/>
      <c r="E575" s="29"/>
      <c r="F575" s="29"/>
      <c r="G575" s="29"/>
      <c r="H575" s="29"/>
      <c r="I575" s="29"/>
      <c r="J575" s="29"/>
      <c r="K575" s="29"/>
      <c r="L575" s="23" t="str">
        <f t="shared" si="43"/>
        <v/>
      </c>
      <c r="N575" s="53" t="str">
        <f>IF(B575="totale",SUM($N$26:N574),IF($B575="","",((1/$G$18*FISSO!$E$18*#REF!))))</f>
        <v/>
      </c>
      <c r="P575" s="56">
        <f>IF(B575="totale",SUM(P$26:P574),ROUND(M575,2))</f>
        <v>0</v>
      </c>
      <c r="Q575" s="45"/>
    </row>
    <row r="576" spans="2:17" ht="15" x14ac:dyDescent="0.3">
      <c r="B576" s="29"/>
      <c r="C576" s="36"/>
      <c r="D576" s="29"/>
      <c r="E576" s="29"/>
      <c r="F576" s="29"/>
      <c r="G576" s="29"/>
      <c r="H576" s="29"/>
      <c r="I576" s="29"/>
      <c r="J576" s="29"/>
      <c r="K576" s="29"/>
      <c r="L576" s="23" t="str">
        <f t="shared" si="43"/>
        <v/>
      </c>
      <c r="N576" s="53" t="str">
        <f>IF(B576="totale",SUM($N$26:N575),IF($B576="","",((1/$G$18*FISSO!$E$18*#REF!))))</f>
        <v/>
      </c>
      <c r="P576" s="56">
        <f>IF(B576="totale",SUM(P$26:P575),ROUND(M576,2))</f>
        <v>0</v>
      </c>
      <c r="Q576" s="45"/>
    </row>
    <row r="577" spans="2:17" ht="15" x14ac:dyDescent="0.3">
      <c r="B577" s="29"/>
      <c r="C577" s="36"/>
      <c r="D577" s="29"/>
      <c r="E577" s="29"/>
      <c r="F577" s="29"/>
      <c r="G577" s="29"/>
      <c r="H577" s="29"/>
      <c r="I577" s="29"/>
      <c r="J577" s="29"/>
      <c r="K577" s="29"/>
      <c r="L577" s="23" t="str">
        <f t="shared" si="43"/>
        <v/>
      </c>
      <c r="N577" s="53" t="str">
        <f>IF(B577="totale",SUM($N$26:N576),IF($B577="","",((1/$G$18*FISSO!$E$18*#REF!))))</f>
        <v/>
      </c>
      <c r="P577" s="56">
        <f>IF(B577="totale",SUM(P$26:P576),ROUND(M577,2))</f>
        <v>0</v>
      </c>
      <c r="Q577" s="45"/>
    </row>
    <row r="578" spans="2:17" ht="15" x14ac:dyDescent="0.3">
      <c r="B578" s="29"/>
      <c r="C578" s="36"/>
      <c r="D578" s="29"/>
      <c r="E578" s="29"/>
      <c r="F578" s="29"/>
      <c r="G578" s="29"/>
      <c r="H578" s="29"/>
      <c r="I578" s="29"/>
      <c r="J578" s="29"/>
      <c r="K578" s="29"/>
      <c r="L578" s="23" t="str">
        <f t="shared" si="43"/>
        <v/>
      </c>
      <c r="N578" s="53" t="str">
        <f>IF(B578="totale",SUM($N$26:N577),IF($B578="","",((1/$G$18*FISSO!$E$18*#REF!))))</f>
        <v/>
      </c>
      <c r="P578" s="56">
        <f>IF(B578="totale",SUM(P$26:P577),ROUND(M578,2))</f>
        <v>0</v>
      </c>
      <c r="Q578" s="45"/>
    </row>
    <row r="579" spans="2:17" ht="15" x14ac:dyDescent="0.3">
      <c r="B579" s="29"/>
      <c r="C579" s="36"/>
      <c r="D579" s="29"/>
      <c r="E579" s="29"/>
      <c r="F579" s="29"/>
      <c r="G579" s="29"/>
      <c r="H579" s="29"/>
      <c r="I579" s="29"/>
      <c r="J579" s="29"/>
      <c r="K579" s="29"/>
      <c r="L579" s="23" t="str">
        <f t="shared" si="43"/>
        <v/>
      </c>
      <c r="N579" s="53" t="str">
        <f>IF(B579="totale",SUM($N$26:N578),IF($B579="","",((1/$G$18*FISSO!$E$18*#REF!))))</f>
        <v/>
      </c>
      <c r="P579" s="56">
        <f>IF(B579="totale",SUM(P$26:P578),ROUND(M579,2))</f>
        <v>0</v>
      </c>
      <c r="Q579" s="45"/>
    </row>
    <row r="580" spans="2:17" ht="15" x14ac:dyDescent="0.3">
      <c r="B580" s="29"/>
      <c r="C580" s="36"/>
      <c r="D580" s="29"/>
      <c r="E580" s="29"/>
      <c r="F580" s="29"/>
      <c r="G580" s="29"/>
      <c r="H580" s="29"/>
      <c r="I580" s="29"/>
      <c r="J580" s="29"/>
      <c r="K580" s="29"/>
      <c r="L580" s="23" t="str">
        <f t="shared" si="43"/>
        <v/>
      </c>
      <c r="N580" s="53" t="str">
        <f>IF(B580="totale",SUM($N$26:N579),IF($B580="","",((1/$G$18*FISSO!$E$18*#REF!))))</f>
        <v/>
      </c>
      <c r="P580" s="56">
        <f>IF(B580="totale",SUM(P$26:P579),ROUND(M580,2))</f>
        <v>0</v>
      </c>
      <c r="Q580" s="45"/>
    </row>
    <row r="581" spans="2:17" ht="15" x14ac:dyDescent="0.3">
      <c r="B581" s="29"/>
      <c r="C581" s="36"/>
      <c r="D581" s="29"/>
      <c r="E581" s="29"/>
      <c r="F581" s="29"/>
      <c r="G581" s="29"/>
      <c r="H581" s="29"/>
      <c r="I581" s="29"/>
      <c r="J581" s="29"/>
      <c r="K581" s="29"/>
      <c r="L581" s="23" t="str">
        <f t="shared" si="43"/>
        <v/>
      </c>
      <c r="N581" s="53" t="str">
        <f>IF(B581="totale",SUM($N$26:N580),IF($B581="","",((1/$G$18*FISSO!$E$18*#REF!))))</f>
        <v/>
      </c>
      <c r="P581" s="56">
        <f>IF(B581="totale",SUM(P$26:P580),ROUND(M581,2))</f>
        <v>0</v>
      </c>
      <c r="Q581" s="45"/>
    </row>
    <row r="582" spans="2:17" ht="15" x14ac:dyDescent="0.3">
      <c r="B582" s="29"/>
      <c r="C582" s="36"/>
      <c r="D582" s="29"/>
      <c r="E582" s="29"/>
      <c r="F582" s="29"/>
      <c r="G582" s="29"/>
      <c r="H582" s="29"/>
      <c r="I582" s="29"/>
      <c r="J582" s="29"/>
      <c r="K582" s="29"/>
      <c r="L582" s="23" t="str">
        <f t="shared" si="43"/>
        <v/>
      </c>
      <c r="N582" s="53" t="str">
        <f>IF(B582="totale",SUM($N$26:N581),IF($B582="","",((1/$G$18*FISSO!$E$18*#REF!))))</f>
        <v/>
      </c>
      <c r="P582" s="56">
        <f>IF(B582="totale",SUM(P$26:P581),ROUND(M582,2))</f>
        <v>0</v>
      </c>
      <c r="Q582" s="45"/>
    </row>
    <row r="583" spans="2:17" ht="15" x14ac:dyDescent="0.3">
      <c r="B583" s="29"/>
      <c r="C583" s="36"/>
      <c r="D583" s="29"/>
      <c r="E583" s="29"/>
      <c r="F583" s="29"/>
      <c r="G583" s="29"/>
      <c r="H583" s="29"/>
      <c r="I583" s="29"/>
      <c r="J583" s="29"/>
      <c r="K583" s="29"/>
      <c r="L583" s="23" t="str">
        <f t="shared" si="43"/>
        <v/>
      </c>
      <c r="N583" s="53" t="str">
        <f>IF(B583="totale",SUM($N$26:N582),IF($B583="","",((1/$G$18*FISSO!$E$18*#REF!))))</f>
        <v/>
      </c>
      <c r="P583" s="56">
        <f>IF(B583="totale",SUM(P$26:P582),ROUND(M583,2))</f>
        <v>0</v>
      </c>
      <c r="Q583" s="45"/>
    </row>
    <row r="584" spans="2:17" ht="15" x14ac:dyDescent="0.3">
      <c r="B584" s="29"/>
      <c r="C584" s="36"/>
      <c r="D584" s="29"/>
      <c r="E584" s="29"/>
      <c r="F584" s="29"/>
      <c r="G584" s="29"/>
      <c r="H584" s="29"/>
      <c r="I584" s="29"/>
      <c r="J584" s="29"/>
      <c r="K584" s="29"/>
      <c r="L584" s="23" t="str">
        <f t="shared" si="43"/>
        <v/>
      </c>
      <c r="N584" s="53" t="str">
        <f>IF(B584="totale",SUM($N$26:N583),IF($B584="","",((1/$G$18*FISSO!$E$18*#REF!))))</f>
        <v/>
      </c>
      <c r="P584" s="56">
        <f>IF(B584="totale",SUM(P$26:P583),ROUND(M584,2))</f>
        <v>0</v>
      </c>
      <c r="Q584" s="45"/>
    </row>
    <row r="585" spans="2:17" ht="15" x14ac:dyDescent="0.3">
      <c r="B585" s="29"/>
      <c r="C585" s="36"/>
      <c r="D585" s="29"/>
      <c r="E585" s="29"/>
      <c r="F585" s="29"/>
      <c r="G585" s="29"/>
      <c r="H585" s="29"/>
      <c r="I585" s="29"/>
      <c r="J585" s="29"/>
      <c r="K585" s="29"/>
      <c r="L585" s="23" t="str">
        <f t="shared" si="43"/>
        <v/>
      </c>
      <c r="N585" s="53" t="str">
        <f>IF(B585="totale",SUM($N$26:N584),IF($B585="","",((1/$G$18*FISSO!$E$18*#REF!))))</f>
        <v/>
      </c>
      <c r="P585" s="56">
        <f>IF(B585="totale",SUM(P$26:P584),ROUND(M585,2))</f>
        <v>0</v>
      </c>
      <c r="Q585" s="45"/>
    </row>
    <row r="586" spans="2:17" ht="15" x14ac:dyDescent="0.3">
      <c r="B586" s="29"/>
      <c r="C586" s="36"/>
      <c r="D586" s="29"/>
      <c r="E586" s="29"/>
      <c r="F586" s="29"/>
      <c r="G586" s="29"/>
      <c r="H586" s="29"/>
      <c r="I586" s="29"/>
      <c r="J586" s="29"/>
      <c r="K586" s="29"/>
      <c r="L586" s="23" t="str">
        <f t="shared" si="43"/>
        <v/>
      </c>
      <c r="N586" s="53" t="str">
        <f>IF(B586="totale",SUM($N$26:N585),IF($B586="","",((1/$G$18*FISSO!$E$18*#REF!))))</f>
        <v/>
      </c>
      <c r="P586" s="56">
        <f>IF(B586="totale",SUM(P$26:P585),ROUND(M586,2))</f>
        <v>0</v>
      </c>
      <c r="Q586" s="45"/>
    </row>
    <row r="587" spans="2:17" ht="15" x14ac:dyDescent="0.3">
      <c r="B587" s="29"/>
      <c r="C587" s="36"/>
      <c r="D587" s="29"/>
      <c r="E587" s="29"/>
      <c r="F587" s="29"/>
      <c r="G587" s="29"/>
      <c r="H587" s="29"/>
      <c r="I587" s="29"/>
      <c r="J587" s="29"/>
      <c r="K587" s="29"/>
      <c r="L587" s="23" t="str">
        <f t="shared" si="43"/>
        <v/>
      </c>
      <c r="N587" s="53" t="str">
        <f>IF(B587="totale",SUM($N$26:N586),IF($B587="","",((1/$G$18*FISSO!$E$18*#REF!))))</f>
        <v/>
      </c>
      <c r="P587" s="56">
        <f>IF(B587="totale",SUM(P$26:P586),ROUND(M587,2))</f>
        <v>0</v>
      </c>
      <c r="Q587" s="45"/>
    </row>
    <row r="588" spans="2:17" ht="15" x14ac:dyDescent="0.3">
      <c r="B588" s="29"/>
      <c r="C588" s="36"/>
      <c r="D588" s="29"/>
      <c r="E588" s="29"/>
      <c r="F588" s="29"/>
      <c r="G588" s="29"/>
      <c r="H588" s="29"/>
      <c r="I588" s="29"/>
      <c r="J588" s="29"/>
      <c r="K588" s="29"/>
      <c r="L588" s="23" t="str">
        <f t="shared" si="43"/>
        <v/>
      </c>
      <c r="N588" s="53" t="str">
        <f>IF(B588="totale",SUM($N$26:N587),IF($B588="","",((1/$G$18*FISSO!$E$18*#REF!))))</f>
        <v/>
      </c>
      <c r="P588" s="56">
        <f>IF(B588="totale",SUM($P$26:P588),ROUND(M588,2))</f>
        <v>0</v>
      </c>
      <c r="Q588" s="45"/>
    </row>
    <row r="589" spans="2:17" ht="15" x14ac:dyDescent="0.3">
      <c r="B589" s="29"/>
      <c r="C589" s="36"/>
      <c r="D589" s="29"/>
      <c r="E589" s="29"/>
      <c r="F589" s="29"/>
      <c r="G589" s="29"/>
      <c r="H589" s="29"/>
      <c r="I589" s="29"/>
      <c r="J589" s="29"/>
      <c r="K589" s="29"/>
      <c r="L589" s="23" t="str">
        <f t="shared" si="43"/>
        <v/>
      </c>
      <c r="N589" s="53" t="str">
        <f>IF(B589="totale",SUM($N$26:N588),IF($B589="","",((1/$G$18*FISSO!$E$18*#REF!))))</f>
        <v/>
      </c>
      <c r="P589" s="56">
        <f>IF(B589="totale",SUM($P$26:P589),ROUND(M589,2))</f>
        <v>0</v>
      </c>
      <c r="Q589" s="45"/>
    </row>
    <row r="590" spans="2:17" ht="15" x14ac:dyDescent="0.3">
      <c r="B590" s="29"/>
      <c r="C590" s="36"/>
      <c r="D590" s="29"/>
      <c r="E590" s="29"/>
      <c r="F590" s="29"/>
      <c r="G590" s="29"/>
      <c r="H590" s="29"/>
      <c r="I590" s="29"/>
      <c r="J590" s="29"/>
      <c r="K590" s="29"/>
      <c r="L590" s="23" t="str">
        <f t="shared" si="43"/>
        <v/>
      </c>
      <c r="N590" s="53" t="str">
        <f>IF(B590="totale",SUM($N$26:N589),IF($B590="","",((1/$G$18*FISSO!$E$18*#REF!))))</f>
        <v/>
      </c>
      <c r="P590" s="56">
        <f>IF(B590="totale",SUM($P$26:P590),ROUND(M590,2))</f>
        <v>0</v>
      </c>
      <c r="Q590" s="45"/>
    </row>
    <row r="591" spans="2:17" ht="15" x14ac:dyDescent="0.3">
      <c r="B591" s="29"/>
      <c r="C591" s="36"/>
      <c r="D591" s="29"/>
      <c r="E591" s="29"/>
      <c r="F591" s="29"/>
      <c r="G591" s="29"/>
      <c r="H591" s="29"/>
      <c r="I591" s="29"/>
      <c r="J591" s="29"/>
      <c r="K591" s="29"/>
      <c r="L591" s="23" t="str">
        <f t="shared" si="43"/>
        <v/>
      </c>
      <c r="N591" s="53" t="str">
        <f>IF(B591="totale",SUM($N$26:N590),IF($B591="","",((1/$G$18*FISSO!$E$18*#REF!))))</f>
        <v/>
      </c>
      <c r="P591" s="56">
        <f>IF(B591="totale",SUM($P$26:P591),ROUND(M591,2))</f>
        <v>0</v>
      </c>
      <c r="Q591" s="45"/>
    </row>
    <row r="592" spans="2:17" ht="15" x14ac:dyDescent="0.3">
      <c r="B592" s="29"/>
      <c r="C592" s="36"/>
      <c r="D592" s="29"/>
      <c r="E592" s="29"/>
      <c r="F592" s="29"/>
      <c r="G592" s="29"/>
      <c r="H592" s="29"/>
      <c r="I592" s="29"/>
      <c r="J592" s="29"/>
      <c r="K592" s="29"/>
      <c r="L592" s="23" t="str">
        <f t="shared" si="43"/>
        <v/>
      </c>
      <c r="N592" s="53" t="str">
        <f>IF(B592="totale",SUM($N$26:N591),IF($B592="","",((1/$G$18*FISSO!$E$18*#REF!))))</f>
        <v/>
      </c>
      <c r="P592" s="56">
        <f>IF(B592="totale",SUM($P$26:P592),ROUND(M592,2))</f>
        <v>0</v>
      </c>
      <c r="Q592" s="45"/>
    </row>
    <row r="593" spans="2:17" ht="15" x14ac:dyDescent="0.3">
      <c r="B593" s="29"/>
      <c r="C593" s="36"/>
      <c r="D593" s="29"/>
      <c r="E593" s="29"/>
      <c r="F593" s="29"/>
      <c r="G593" s="29"/>
      <c r="H593" s="29"/>
      <c r="I593" s="29"/>
      <c r="J593" s="29"/>
      <c r="K593" s="29"/>
      <c r="L593" s="23" t="str">
        <f t="shared" si="43"/>
        <v/>
      </c>
      <c r="N593" s="53" t="str">
        <f>IF(B593="totale",SUM($N$26:N592),IF($B593="","",((1/$G$18*FISSO!$E$18*#REF!))))</f>
        <v/>
      </c>
      <c r="P593" s="56">
        <f>IF(B593="totale",SUM($P$26:P593),ROUND(M593,2))</f>
        <v>0</v>
      </c>
      <c r="Q593" s="45"/>
    </row>
    <row r="594" spans="2:17" ht="15" x14ac:dyDescent="0.3">
      <c r="B594" s="29"/>
      <c r="C594" s="36"/>
      <c r="D594" s="29"/>
      <c r="E594" s="29"/>
      <c r="F594" s="29"/>
      <c r="G594" s="29"/>
      <c r="H594" s="29"/>
      <c r="I594" s="29"/>
      <c r="J594" s="29"/>
      <c r="K594" s="29"/>
      <c r="L594" s="23" t="str">
        <f t="shared" si="43"/>
        <v/>
      </c>
      <c r="N594" s="53" t="str">
        <f>IF(B594="totale",SUM($N$26:N593),IF($B594="","",((1/$G$18*FISSO!$E$18*#REF!))))</f>
        <v/>
      </c>
      <c r="P594" s="56">
        <f>IF(B594="totale",SUM($P$26:P594),ROUND(M594,2))</f>
        <v>0</v>
      </c>
      <c r="Q594" s="45"/>
    </row>
    <row r="595" spans="2:17" ht="15" x14ac:dyDescent="0.3">
      <c r="B595" s="29"/>
      <c r="C595" s="36"/>
      <c r="D595" s="29"/>
      <c r="E595" s="29"/>
      <c r="F595" s="29"/>
      <c r="G595" s="29"/>
      <c r="H595" s="29"/>
      <c r="I595" s="29"/>
      <c r="J595" s="29"/>
      <c r="K595" s="29"/>
      <c r="L595" s="23" t="str">
        <f t="shared" si="43"/>
        <v/>
      </c>
      <c r="N595" s="53" t="str">
        <f>IF(B595="totale",SUM($N$26:N594),IF($B595="","",((1/$G$18*FISSO!$E$18*#REF!))))</f>
        <v/>
      </c>
      <c r="P595" s="56">
        <f>IF(B595="totale",SUM($P$26:P595),ROUND(M595,2))</f>
        <v>0</v>
      </c>
      <c r="Q595" s="45"/>
    </row>
    <row r="596" spans="2:17" ht="15" x14ac:dyDescent="0.3">
      <c r="B596" s="29"/>
      <c r="C596" s="36"/>
      <c r="D596" s="29"/>
      <c r="E596" s="29"/>
      <c r="F596" s="29"/>
      <c r="G596" s="29"/>
      <c r="H596" s="29"/>
      <c r="I596" s="29"/>
      <c r="J596" s="29"/>
      <c r="K596" s="29"/>
      <c r="L596" s="23" t="str">
        <f t="shared" si="43"/>
        <v/>
      </c>
      <c r="N596" s="53" t="str">
        <f>IF(B596="totale",SUM($N$26:N595),IF($B596="","",((1/$G$18*FISSO!$E$18*#REF!))))</f>
        <v/>
      </c>
      <c r="P596" s="56">
        <f>IF(B596="totale",SUM($P$26:P596),ROUND(M596,2))</f>
        <v>0</v>
      </c>
      <c r="Q596" s="45"/>
    </row>
    <row r="597" spans="2:17" ht="15" x14ac:dyDescent="0.3">
      <c r="B597" s="29"/>
      <c r="C597" s="36"/>
      <c r="D597" s="29"/>
      <c r="E597" s="29"/>
      <c r="F597" s="29"/>
      <c r="G597" s="29"/>
      <c r="H597" s="29"/>
      <c r="I597" s="29"/>
      <c r="J597" s="29"/>
      <c r="K597" s="29"/>
      <c r="L597" s="23" t="str">
        <f t="shared" si="43"/>
        <v/>
      </c>
      <c r="N597" s="53" t="str">
        <f>IF(B597="totale",SUM($N$26:N596),IF($B597="","",((1/$G$18*FISSO!$E$18*#REF!))))</f>
        <v/>
      </c>
      <c r="P597" s="56">
        <f>IF(B597="totale",SUM($P$26:P597),ROUND(M597,2))</f>
        <v>0</v>
      </c>
      <c r="Q597" s="45"/>
    </row>
    <row r="598" spans="2:17" ht="15" x14ac:dyDescent="0.3">
      <c r="B598" s="29"/>
      <c r="C598" s="36"/>
      <c r="D598" s="29"/>
      <c r="E598" s="29"/>
      <c r="F598" s="29"/>
      <c r="G598" s="29"/>
      <c r="H598" s="29"/>
      <c r="I598" s="29"/>
      <c r="J598" s="29"/>
      <c r="K598" s="29"/>
      <c r="L598" s="23" t="str">
        <f t="shared" si="43"/>
        <v/>
      </c>
      <c r="N598" s="53" t="str">
        <f>IF(B598="totale",SUM($N$26:N597),IF($B598="","",((1/$G$18*FISSO!$E$18*#REF!))))</f>
        <v/>
      </c>
      <c r="P598" s="56">
        <f>IF(B598="totale",SUM($P$26:P598),ROUND(M598,2))</f>
        <v>0</v>
      </c>
      <c r="Q598" s="45"/>
    </row>
    <row r="599" spans="2:17" ht="15" x14ac:dyDescent="0.3">
      <c r="B599" s="29"/>
      <c r="C599" s="36"/>
      <c r="D599" s="29"/>
      <c r="E599" s="29"/>
      <c r="F599" s="29"/>
      <c r="G599" s="29"/>
      <c r="H599" s="29"/>
      <c r="I599" s="29"/>
      <c r="J599" s="29"/>
      <c r="K599" s="29"/>
      <c r="L599" s="23" t="str">
        <f t="shared" si="43"/>
        <v/>
      </c>
      <c r="N599" s="53" t="str">
        <f>IF(B599="totale",SUM($N$26:N598),IF($B599="","",((1/$G$18*FISSO!$E$18*#REF!))))</f>
        <v/>
      </c>
      <c r="P599" s="56">
        <f>IF(B599="totale",SUM($P$26:P599),ROUND(M599,2))</f>
        <v>0</v>
      </c>
      <c r="Q599" s="45"/>
    </row>
    <row r="600" spans="2:17" ht="15" x14ac:dyDescent="0.3">
      <c r="B600" s="29"/>
      <c r="C600" s="36"/>
      <c r="D600" s="29"/>
      <c r="E600" s="29"/>
      <c r="F600" s="29"/>
      <c r="G600" s="29"/>
      <c r="H600" s="29"/>
      <c r="I600" s="29"/>
      <c r="J600" s="29"/>
      <c r="K600" s="29"/>
      <c r="L600" s="23" t="str">
        <f t="shared" si="43"/>
        <v/>
      </c>
      <c r="N600" s="53" t="str">
        <f>IF(B600="totale",SUM($N$26:N599),IF($B600="","",((1/$G$18*FISSO!$E$18*#REF!))))</f>
        <v/>
      </c>
      <c r="P600" s="56">
        <f>IF(B600="totale",SUM($P$26:P600),ROUND(M600,2))</f>
        <v>0</v>
      </c>
      <c r="Q600" s="45"/>
    </row>
    <row r="601" spans="2:17" ht="15" x14ac:dyDescent="0.3">
      <c r="L601" s="23" t="str">
        <f t="shared" si="43"/>
        <v/>
      </c>
      <c r="N601" s="53" t="str">
        <f>IF(B601="totale",SUM($N$26:N600),IF($B601="","",((1/$G$18*FISSO!$E$18*#REF!))))</f>
        <v/>
      </c>
      <c r="P601" s="56">
        <f>IF(B601="totale",SUM($P$26:P601),ROUND(M601,2))</f>
        <v>0</v>
      </c>
      <c r="Q601" s="45"/>
    </row>
    <row r="602" spans="2:17" ht="15" x14ac:dyDescent="0.3">
      <c r="L602" s="23" t="str">
        <f t="shared" si="43"/>
        <v/>
      </c>
      <c r="N602" s="53" t="str">
        <f>IF(B602="totale",SUM($N$26:N601),IF($B602="","",((1/$G$18*FISSO!$E$18*#REF!))))</f>
        <v/>
      </c>
      <c r="P602" s="56">
        <f>IF(B602="totale",SUM($P$26:P602),ROUND(M602,2))</f>
        <v>0</v>
      </c>
      <c r="Q602" s="45"/>
    </row>
    <row r="603" spans="2:17" ht="15" x14ac:dyDescent="0.3">
      <c r="L603" s="23" t="str">
        <f t="shared" si="43"/>
        <v/>
      </c>
      <c r="N603" s="53" t="str">
        <f>IF(B603="totale",SUM($N$26:N602),IF($B603="","",((1/$G$18*FISSO!$E$18*#REF!))))</f>
        <v/>
      </c>
      <c r="P603" s="56">
        <f>IF(B603="totale",SUM($P$26:P603),ROUND(M603,2))</f>
        <v>0</v>
      </c>
      <c r="Q603" s="45"/>
    </row>
    <row r="604" spans="2:17" ht="15" x14ac:dyDescent="0.3">
      <c r="L604" s="23" t="str">
        <f t="shared" si="43"/>
        <v/>
      </c>
      <c r="N604" s="53" t="str">
        <f>IF(B604="totale",SUM($N$26:N603),IF($B604="","",((1/$G$18*FISSO!$E$18*#REF!))))</f>
        <v/>
      </c>
      <c r="P604" s="56">
        <f>IF(B604="totale",SUM($P$26:P604),ROUND(M604,2))</f>
        <v>0</v>
      </c>
      <c r="Q604" s="45"/>
    </row>
    <row r="605" spans="2:17" ht="15" x14ac:dyDescent="0.3">
      <c r="L605" s="23" t="str">
        <f t="shared" si="43"/>
        <v/>
      </c>
      <c r="N605" s="53" t="str">
        <f>IF(B605="totale",SUM($N$26:N604),IF($B605="","",((1/$G$18*FISSO!$E$18*#REF!))))</f>
        <v/>
      </c>
      <c r="P605" s="56">
        <f>IF(B605="totale",SUM($P$26:P605),ROUND(M605,2))</f>
        <v>0</v>
      </c>
      <c r="Q605" s="45"/>
    </row>
    <row r="606" spans="2:17" ht="15" x14ac:dyDescent="0.3">
      <c r="L606" s="23" t="str">
        <f t="shared" si="43"/>
        <v/>
      </c>
      <c r="N606" s="53" t="str">
        <f>IF(B606="totale",SUM($N$26:N605),IF($B606="","",((1/$G$18*FISSO!$E$18*#REF!))))</f>
        <v/>
      </c>
      <c r="P606" s="56">
        <f>IF(B606="totale",SUM($P$26:P606),ROUND(M606,2))</f>
        <v>0</v>
      </c>
      <c r="Q606" s="45"/>
    </row>
    <row r="607" spans="2:17" ht="15" x14ac:dyDescent="0.3">
      <c r="L607" s="23" t="str">
        <f t="shared" si="43"/>
        <v/>
      </c>
      <c r="N607" s="53" t="str">
        <f>IF(B607="totale",SUM($N$26:N606),IF($B607="","",((1/$G$18*FISSO!$E$18*#REF!))))</f>
        <v/>
      </c>
      <c r="P607" s="56">
        <f>IF(B607="totale",SUM($P$26:P607),ROUND(M607,2))</f>
        <v>0</v>
      </c>
      <c r="Q607" s="45"/>
    </row>
    <row r="608" spans="2:17" ht="15" x14ac:dyDescent="0.3">
      <c r="L608" s="23" t="str">
        <f t="shared" si="43"/>
        <v/>
      </c>
      <c r="N608" s="53" t="str">
        <f>IF(B608="totale",SUM($N$26:N607),IF($B608="","",((1/$G$18*FISSO!$E$18*#REF!))))</f>
        <v/>
      </c>
      <c r="P608" s="56">
        <f>IF(B608="totale",SUM($P$26:P608),ROUND(M608,2))</f>
        <v>0</v>
      </c>
      <c r="Q608" s="45"/>
    </row>
    <row r="609" spans="12:17" ht="15" x14ac:dyDescent="0.3">
      <c r="L609" s="23" t="str">
        <f t="shared" si="43"/>
        <v/>
      </c>
      <c r="N609" s="53" t="str">
        <f>IF(B609="totale",SUM($N$26:N608),IF($B609="","",((1/$G$18*FISSO!$E$18*#REF!))))</f>
        <v/>
      </c>
      <c r="P609" s="56">
        <f>IF(B609="totale",SUM($P$26:P609),ROUND(M609,2))</f>
        <v>0</v>
      </c>
      <c r="Q609" s="45"/>
    </row>
    <row r="610" spans="12:17" ht="15" x14ac:dyDescent="0.3">
      <c r="L610" s="23" t="str">
        <f t="shared" si="43"/>
        <v/>
      </c>
      <c r="N610" s="53" t="str">
        <f>IF(B610="totale",SUM($N$26:N609),IF($B610="","",((1/$G$18*FISSO!$E$18*#REF!))))</f>
        <v/>
      </c>
      <c r="P610" s="56">
        <f>IF(B610="totale",SUM($P$26:P610),ROUND(M610,2))</f>
        <v>0</v>
      </c>
      <c r="Q610" s="45"/>
    </row>
    <row r="611" spans="12:17" ht="15" x14ac:dyDescent="0.3">
      <c r="L611" s="23" t="str">
        <f t="shared" si="43"/>
        <v/>
      </c>
      <c r="N611" s="53" t="str">
        <f>IF(B611="totale",SUM($N$26:N610),IF($B611="","",((1/$G$18*FISSO!$E$18*#REF!))))</f>
        <v/>
      </c>
      <c r="P611" s="56">
        <f>IF(B611="totale",SUM($P$26:P611),ROUND(M611,2))</f>
        <v>0</v>
      </c>
      <c r="Q611" s="45"/>
    </row>
    <row r="612" spans="12:17" ht="15" x14ac:dyDescent="0.3">
      <c r="L612" s="23" t="str">
        <f t="shared" si="43"/>
        <v/>
      </c>
      <c r="N612" s="53" t="str">
        <f>IF(B612="totale",SUM($N$26:N611),IF($B612="","",((1/$G$18*FISSO!$E$18*#REF!))))</f>
        <v/>
      </c>
      <c r="P612" s="56">
        <f>IF(B612="totale",SUM($P$26:P612),ROUND(M612,2))</f>
        <v>0</v>
      </c>
      <c r="Q612" s="45"/>
    </row>
    <row r="613" spans="12:17" ht="15" x14ac:dyDescent="0.3">
      <c r="L613" s="23" t="str">
        <f t="shared" ref="L613:L676" si="44">IF(B613="","",G613+K613)</f>
        <v/>
      </c>
      <c r="N613" s="53" t="str">
        <f>IF(B613="totale",SUM($N$26:N612),IF($B613="","",((1/$G$18*FISSO!$E$18*#REF!))))</f>
        <v/>
      </c>
      <c r="P613" s="56">
        <f>IF(B613="totale",SUM($P$26:P613),ROUND(M613,2))</f>
        <v>0</v>
      </c>
      <c r="Q613" s="45"/>
    </row>
    <row r="614" spans="12:17" ht="15" x14ac:dyDescent="0.3">
      <c r="L614" s="23" t="str">
        <f t="shared" si="44"/>
        <v/>
      </c>
      <c r="N614" s="53" t="str">
        <f>IF(B614="totale",SUM($N$26:N613),IF($B614="","",((1/$G$18*FISSO!$E$18*#REF!))))</f>
        <v/>
      </c>
      <c r="P614" s="56">
        <f>IF(B614="totale",SUM($P$26:P614),ROUND(M614,2))</f>
        <v>0</v>
      </c>
      <c r="Q614" s="45"/>
    </row>
    <row r="615" spans="12:17" ht="15" x14ac:dyDescent="0.3">
      <c r="L615" s="23" t="str">
        <f t="shared" si="44"/>
        <v/>
      </c>
      <c r="N615" s="53" t="str">
        <f>IF(B615="totale",SUM($N$26:N614),IF($B615="","",((1/$G$18*FISSO!$E$18*#REF!))))</f>
        <v/>
      </c>
      <c r="P615" s="56">
        <f>IF(B615="totale",SUM($P$26:P615),ROUND(M615,2))</f>
        <v>0</v>
      </c>
      <c r="Q615" s="45"/>
    </row>
    <row r="616" spans="12:17" ht="15" x14ac:dyDescent="0.3">
      <c r="L616" s="23" t="str">
        <f t="shared" si="44"/>
        <v/>
      </c>
      <c r="N616" s="53" t="str">
        <f>IF(B616="totale",SUM($N$26:N615),IF($B616="","",((1/$G$18*FISSO!$E$18*#REF!))))</f>
        <v/>
      </c>
      <c r="P616" s="56">
        <f>IF(B616="totale",SUM($P$26:P616),ROUND(M616,2))</f>
        <v>0</v>
      </c>
      <c r="Q616" s="45"/>
    </row>
    <row r="617" spans="12:17" ht="15" x14ac:dyDescent="0.3">
      <c r="L617" s="23" t="str">
        <f t="shared" si="44"/>
        <v/>
      </c>
      <c r="N617" s="53" t="str">
        <f>IF(B617="totale",SUM($N$26:N616),IF($B617="","",((1/$G$18*FISSO!$E$18*#REF!))))</f>
        <v/>
      </c>
      <c r="P617" s="56">
        <f>IF(B617="totale",SUM($P$26:P617),ROUND(M617,2))</f>
        <v>0</v>
      </c>
      <c r="Q617" s="45"/>
    </row>
    <row r="618" spans="12:17" ht="15" x14ac:dyDescent="0.3">
      <c r="L618" s="23" t="str">
        <f t="shared" si="44"/>
        <v/>
      </c>
      <c r="N618" s="53" t="str">
        <f>IF(B618="totale",SUM($N$26:N617),IF($B618="","",((1/$G$18*FISSO!$E$18*#REF!))))</f>
        <v/>
      </c>
      <c r="P618" s="56">
        <f>IF(B618="totale",SUM($P$26:P618),ROUND(M618,2))</f>
        <v>0</v>
      </c>
      <c r="Q618" s="45"/>
    </row>
    <row r="619" spans="12:17" ht="15" x14ac:dyDescent="0.3">
      <c r="L619" s="23" t="str">
        <f t="shared" si="44"/>
        <v/>
      </c>
      <c r="N619" s="53" t="str">
        <f>IF(B619="totale",SUM($N$26:N618),IF($B619="","",((1/$G$18*FISSO!$E$18*#REF!))))</f>
        <v/>
      </c>
      <c r="P619" s="56">
        <f>IF(B619="totale",SUM($P$26:P619),ROUND(M619,2))</f>
        <v>0</v>
      </c>
      <c r="Q619" s="45"/>
    </row>
    <row r="620" spans="12:17" ht="15" x14ac:dyDescent="0.3">
      <c r="L620" s="23" t="str">
        <f t="shared" si="44"/>
        <v/>
      </c>
      <c r="N620" s="53" t="str">
        <f>IF(B620="totale",SUM($N$26:N619),IF($B620="","",((1/$G$18*FISSO!$E$18*#REF!))))</f>
        <v/>
      </c>
      <c r="P620" s="56">
        <f>IF(B620="totale",SUM($P$26:P620),ROUND(M620,2))</f>
        <v>0</v>
      </c>
      <c r="Q620" s="45"/>
    </row>
    <row r="621" spans="12:17" ht="15" x14ac:dyDescent="0.3">
      <c r="L621" s="23" t="str">
        <f t="shared" si="44"/>
        <v/>
      </c>
      <c r="N621" s="53" t="str">
        <f>IF(B621="totale",SUM($N$26:N620),IF($B621="","",((1/$G$18*FISSO!$E$18*#REF!))))</f>
        <v/>
      </c>
      <c r="P621" s="56">
        <f>IF(B621="totale",SUM($P$26:P621),ROUND(M621,2))</f>
        <v>0</v>
      </c>
      <c r="Q621" s="45"/>
    </row>
    <row r="622" spans="12:17" ht="15" x14ac:dyDescent="0.3">
      <c r="L622" s="23" t="str">
        <f t="shared" si="44"/>
        <v/>
      </c>
      <c r="N622" s="53" t="str">
        <f>IF(B622="totale",SUM($N$26:N621),IF($B622="","",((1/$G$18*FISSO!$E$18*#REF!))))</f>
        <v/>
      </c>
      <c r="P622" s="56">
        <f>IF(B622="totale",SUM($P$26:P622),ROUND(M622,2))</f>
        <v>0</v>
      </c>
      <c r="Q622" s="45"/>
    </row>
    <row r="623" spans="12:17" ht="15" x14ac:dyDescent="0.3">
      <c r="L623" s="23" t="str">
        <f t="shared" si="44"/>
        <v/>
      </c>
      <c r="N623" s="53" t="str">
        <f>IF(B623="totale",SUM($N$26:N622),IF($B623="","",((1/$G$18*FISSO!$E$18*#REF!))))</f>
        <v/>
      </c>
      <c r="P623" s="56">
        <f>IF(B623="totale",SUM($P$26:P623),ROUND(M623,2))</f>
        <v>0</v>
      </c>
      <c r="Q623" s="45"/>
    </row>
    <row r="624" spans="12:17" ht="15" x14ac:dyDescent="0.3">
      <c r="L624" s="23" t="str">
        <f t="shared" si="44"/>
        <v/>
      </c>
      <c r="N624" s="53" t="str">
        <f>IF(B624="totale",SUM($N$26:N623),IF($B624="","",((1/$G$18*FISSO!$E$18*#REF!))))</f>
        <v/>
      </c>
      <c r="P624" s="56">
        <f>IF(B624="totale",SUM($P$26:P624),ROUND(M624,2))</f>
        <v>0</v>
      </c>
      <c r="Q624" s="45"/>
    </row>
    <row r="625" spans="12:17" ht="15" x14ac:dyDescent="0.3">
      <c r="L625" s="23" t="str">
        <f t="shared" si="44"/>
        <v/>
      </c>
      <c r="N625" s="53" t="str">
        <f>IF(B625="totale",SUM($N$26:N624),IF($B625="","",((1/$G$18*FISSO!$E$18*#REF!))))</f>
        <v/>
      </c>
      <c r="P625" s="56">
        <f>IF(B625="totale",SUM($P$26:P625),ROUND(M625,2))</f>
        <v>0</v>
      </c>
      <c r="Q625" s="45"/>
    </row>
    <row r="626" spans="12:17" ht="15" x14ac:dyDescent="0.3">
      <c r="L626" s="23" t="str">
        <f t="shared" si="44"/>
        <v/>
      </c>
      <c r="N626" s="53" t="str">
        <f>IF(B626="totale",SUM($N$26:N625),IF($B626="","",((1/$G$18*FISSO!$E$18*#REF!))))</f>
        <v/>
      </c>
      <c r="P626" s="56">
        <f>IF(B626="totale",SUM($P$26:P626),ROUND(M626,2))</f>
        <v>0</v>
      </c>
      <c r="Q626" s="45"/>
    </row>
    <row r="627" spans="12:17" ht="15" x14ac:dyDescent="0.3">
      <c r="L627" s="23" t="str">
        <f t="shared" si="44"/>
        <v/>
      </c>
      <c r="N627" s="53" t="str">
        <f>IF(B627="totale",SUM($N$26:N626),IF($B627="","",((1/$G$18*FISSO!$E$18*#REF!))))</f>
        <v/>
      </c>
      <c r="P627" s="56">
        <f>IF(B627="totale",SUM($P$26:P627),ROUND(M627,2))</f>
        <v>0</v>
      </c>
      <c r="Q627" s="45"/>
    </row>
    <row r="628" spans="12:17" ht="15" x14ac:dyDescent="0.3">
      <c r="L628" s="23" t="str">
        <f t="shared" si="44"/>
        <v/>
      </c>
      <c r="N628" s="53" t="str">
        <f>IF(B628="totale",SUM($N$26:N627),IF($B628="","",((1/$G$18*FISSO!$E$18*#REF!))))</f>
        <v/>
      </c>
      <c r="P628" s="56">
        <f>IF(B628="totale",SUM($P$26:P628),ROUND(M628,2))</f>
        <v>0</v>
      </c>
      <c r="Q628" s="45"/>
    </row>
    <row r="629" spans="12:17" ht="15" x14ac:dyDescent="0.3">
      <c r="L629" s="23" t="str">
        <f t="shared" si="44"/>
        <v/>
      </c>
      <c r="N629" s="53" t="str">
        <f>IF(B629="totale",SUM($N$26:N628),IF($B629="","",((1/$G$18*FISSO!$E$18*#REF!))))</f>
        <v/>
      </c>
      <c r="P629" s="56">
        <f>IF(B629="totale",SUM($P$26:P629),ROUND(M629,2))</f>
        <v>0</v>
      </c>
      <c r="Q629" s="45"/>
    </row>
    <row r="630" spans="12:17" ht="15" x14ac:dyDescent="0.3">
      <c r="L630" s="23" t="str">
        <f t="shared" si="44"/>
        <v/>
      </c>
      <c r="N630" s="53" t="str">
        <f>IF(B630="totale",SUM($N$26:N629),IF($B630="","",((1/$G$18*FISSO!$E$18*#REF!))))</f>
        <v/>
      </c>
      <c r="P630" s="56">
        <f>IF(B630="totale",SUM($P$26:P630),ROUND(M630,2))</f>
        <v>0</v>
      </c>
      <c r="Q630" s="45"/>
    </row>
    <row r="631" spans="12:17" ht="15" x14ac:dyDescent="0.3">
      <c r="L631" s="23" t="str">
        <f t="shared" si="44"/>
        <v/>
      </c>
      <c r="N631" s="53" t="str">
        <f>IF(B631="totale",SUM($N$26:N630),IF($B631="","",((1/$G$18*FISSO!$E$18*#REF!))))</f>
        <v/>
      </c>
      <c r="P631" s="56">
        <f>IF(B631="totale",SUM($P$26:P631),ROUND(M631,2))</f>
        <v>0</v>
      </c>
      <c r="Q631" s="45"/>
    </row>
    <row r="632" spans="12:17" ht="15" x14ac:dyDescent="0.3">
      <c r="L632" s="23" t="str">
        <f t="shared" si="44"/>
        <v/>
      </c>
      <c r="N632" s="53" t="str">
        <f>IF(B632="totale",SUM($N$26:N631),IF($B632="","",((1/$G$18*FISSO!$E$18*#REF!))))</f>
        <v/>
      </c>
      <c r="P632" s="56">
        <f>IF(B632="totale",SUM($P$26:P632),ROUND(M632,2))</f>
        <v>0</v>
      </c>
      <c r="Q632" s="45"/>
    </row>
    <row r="633" spans="12:17" ht="15" x14ac:dyDescent="0.3">
      <c r="L633" s="23" t="str">
        <f t="shared" si="44"/>
        <v/>
      </c>
      <c r="N633" s="53" t="str">
        <f>IF(B633="totale",SUM($N$26:N632),IF($B633="","",((1/$G$18*FISSO!$E$18*#REF!))))</f>
        <v/>
      </c>
      <c r="P633" s="56">
        <f>IF(B633="totale",SUM($P$26:P633),ROUND(M633,2))</f>
        <v>0</v>
      </c>
      <c r="Q633" s="45"/>
    </row>
    <row r="634" spans="12:17" ht="15" x14ac:dyDescent="0.3">
      <c r="L634" s="23" t="str">
        <f t="shared" si="44"/>
        <v/>
      </c>
      <c r="N634" s="53" t="str">
        <f>IF(B634="totale",SUM($N$26:N633),IF($B634="","",((1/$G$18*FISSO!$E$18*#REF!))))</f>
        <v/>
      </c>
      <c r="P634" s="56">
        <f>IF(B634="totale",SUM($P$26:P634),ROUND(M634,2))</f>
        <v>0</v>
      </c>
      <c r="Q634" s="45"/>
    </row>
    <row r="635" spans="12:17" ht="15" x14ac:dyDescent="0.3">
      <c r="L635" s="23" t="str">
        <f t="shared" si="44"/>
        <v/>
      </c>
      <c r="N635" s="53" t="str">
        <f>IF(B635="totale",SUM($N$26:N634),IF($B635="","",((1/$G$18*FISSO!$E$18*#REF!))))</f>
        <v/>
      </c>
      <c r="P635" s="56">
        <f>IF(B635="totale",SUM($P$26:P635),ROUND(M635,2))</f>
        <v>0</v>
      </c>
      <c r="Q635" s="45"/>
    </row>
    <row r="636" spans="12:17" ht="15" x14ac:dyDescent="0.3">
      <c r="L636" s="23" t="str">
        <f t="shared" si="44"/>
        <v/>
      </c>
      <c r="N636" s="53" t="str">
        <f>IF(B636="totale",SUM($N$26:N635),IF($B636="","",((1/$G$18*FISSO!$E$18*#REF!))))</f>
        <v/>
      </c>
      <c r="P636" s="56">
        <f>IF(B636="totale",SUM($P$26:P636),ROUND(M636,2))</f>
        <v>0</v>
      </c>
      <c r="Q636" s="45"/>
    </row>
    <row r="637" spans="12:17" ht="15" x14ac:dyDescent="0.3">
      <c r="L637" s="23" t="str">
        <f t="shared" si="44"/>
        <v/>
      </c>
      <c r="N637" s="53" t="str">
        <f>IF(B637="totale",SUM($N$26:N636),IF($B637="","",((1/$G$18*FISSO!$E$18*#REF!))))</f>
        <v/>
      </c>
      <c r="P637" s="56">
        <f>IF(B637="totale",SUM($P$26:P637),ROUND(M637,2))</f>
        <v>0</v>
      </c>
      <c r="Q637" s="45"/>
    </row>
    <row r="638" spans="12:17" ht="15" x14ac:dyDescent="0.3">
      <c r="L638" s="23" t="str">
        <f t="shared" si="44"/>
        <v/>
      </c>
      <c r="N638" s="53" t="str">
        <f>IF(B638="totale",SUM($N$26:N637),IF($B638="","",((1/$G$18*FISSO!$E$18*#REF!))))</f>
        <v/>
      </c>
      <c r="P638" s="56">
        <f>IF(B638="totale",SUM($P$26:P638),ROUND(M638,2))</f>
        <v>0</v>
      </c>
      <c r="Q638" s="45"/>
    </row>
    <row r="639" spans="12:17" ht="15" x14ac:dyDescent="0.3">
      <c r="L639" s="23" t="str">
        <f t="shared" si="44"/>
        <v/>
      </c>
      <c r="N639" s="53" t="str">
        <f>IF(B639="totale",SUM($N$26:N638),IF($B639="","",((1/$G$18*FISSO!$E$18*#REF!))))</f>
        <v/>
      </c>
      <c r="P639" s="56">
        <f>IF(B639="totale",SUM($P$26:P639),ROUND(M639,2))</f>
        <v>0</v>
      </c>
      <c r="Q639" s="45"/>
    </row>
    <row r="640" spans="12:17" ht="15" x14ac:dyDescent="0.3">
      <c r="L640" s="23" t="str">
        <f t="shared" si="44"/>
        <v/>
      </c>
      <c r="N640" s="53" t="str">
        <f>IF(B640="totale",SUM($N$26:N639),IF($B640="","",((1/$G$18*FISSO!$E$18*#REF!))))</f>
        <v/>
      </c>
      <c r="P640" s="56">
        <f>IF(B640="totale",SUM($P$26:P640),ROUND(M640,2))</f>
        <v>0</v>
      </c>
      <c r="Q640" s="45"/>
    </row>
    <row r="641" spans="12:17" ht="15" x14ac:dyDescent="0.3">
      <c r="L641" s="23" t="str">
        <f t="shared" si="44"/>
        <v/>
      </c>
      <c r="N641" s="53" t="str">
        <f>IF(B641="totale",SUM($N$26:N640),IF($B641="","",((1/$G$18*FISSO!$E$18*#REF!))))</f>
        <v/>
      </c>
      <c r="P641" s="56">
        <f>IF(B641="totale",SUM($P$26:P641),ROUND(M641,2))</f>
        <v>0</v>
      </c>
      <c r="Q641" s="45"/>
    </row>
    <row r="642" spans="12:17" ht="15" x14ac:dyDescent="0.3">
      <c r="L642" s="23" t="str">
        <f t="shared" si="44"/>
        <v/>
      </c>
      <c r="N642" s="53" t="str">
        <f>IF(B642="totale",SUM($N$26:N641),IF($B642="","",((1/$G$18*FISSO!$E$18*#REF!))))</f>
        <v/>
      </c>
      <c r="P642" s="56">
        <f>IF(B642="totale",SUM($P$26:P642),ROUND(M642,2))</f>
        <v>0</v>
      </c>
      <c r="Q642" s="45"/>
    </row>
    <row r="643" spans="12:17" ht="15" x14ac:dyDescent="0.3">
      <c r="L643" s="23" t="str">
        <f t="shared" si="44"/>
        <v/>
      </c>
      <c r="N643" s="53" t="str">
        <f>IF(B643="totale",SUM($N$26:N642),IF($B643="","",((1/$G$18*FISSO!$E$18*#REF!))))</f>
        <v/>
      </c>
      <c r="P643" s="56">
        <f>IF(B643="totale",SUM($P$26:P643),ROUND(M643,2))</f>
        <v>0</v>
      </c>
      <c r="Q643" s="45"/>
    </row>
    <row r="644" spans="12:17" ht="15" x14ac:dyDescent="0.3">
      <c r="L644" s="23" t="str">
        <f t="shared" si="44"/>
        <v/>
      </c>
      <c r="N644" s="53" t="str">
        <f>IF(B644="totale",SUM($N$26:N643),IF($B644="","",((1/$G$18*FISSO!$E$18*#REF!))))</f>
        <v/>
      </c>
      <c r="P644" s="56">
        <f>IF(B644="totale",SUM($P$26:P644),ROUND(M644,2))</f>
        <v>0</v>
      </c>
      <c r="Q644" s="45"/>
    </row>
    <row r="645" spans="12:17" ht="15" x14ac:dyDescent="0.3">
      <c r="L645" s="23" t="str">
        <f t="shared" si="44"/>
        <v/>
      </c>
      <c r="N645" s="53" t="str">
        <f>IF(B645="totale",SUM($N$26:N644),IF($B645="","",((1/$G$18*FISSO!$E$18*#REF!))))</f>
        <v/>
      </c>
      <c r="P645" s="56">
        <f>IF(B645="totale",SUM($P$26:P645),ROUND(M645,2))</f>
        <v>0</v>
      </c>
      <c r="Q645" s="45"/>
    </row>
    <row r="646" spans="12:17" ht="15" x14ac:dyDescent="0.3">
      <c r="L646" s="23" t="str">
        <f t="shared" si="44"/>
        <v/>
      </c>
      <c r="N646" s="53" t="str">
        <f>IF(B646="totale",SUM($N$26:N645),IF($B646="","",((1/$G$18*FISSO!$E$18*#REF!))))</f>
        <v/>
      </c>
      <c r="P646" s="56">
        <f>IF(B646="totale",SUM($P$26:P646),ROUND(M646,2))</f>
        <v>0</v>
      </c>
      <c r="Q646" s="45"/>
    </row>
    <row r="647" spans="12:17" ht="15" x14ac:dyDescent="0.3">
      <c r="L647" s="23" t="str">
        <f t="shared" si="44"/>
        <v/>
      </c>
      <c r="N647" s="53" t="str">
        <f>IF(B647="totale",SUM($N$26:N646),IF($B647="","",((1/$G$18*FISSO!$E$18*#REF!))))</f>
        <v/>
      </c>
      <c r="P647" s="56">
        <f>IF(B647="totale",SUM($P$26:P647),ROUND(M647,2))</f>
        <v>0</v>
      </c>
      <c r="Q647" s="45"/>
    </row>
    <row r="648" spans="12:17" ht="15" x14ac:dyDescent="0.3">
      <c r="L648" s="23" t="str">
        <f t="shared" si="44"/>
        <v/>
      </c>
      <c r="N648" s="53" t="str">
        <f>IF(B648="totale",SUM($N$26:N647),IF($B648="","",((1/$G$18*FISSO!$E$18*#REF!))))</f>
        <v/>
      </c>
      <c r="P648" s="56">
        <f>IF(B648="totale",SUM($P$26:P648),ROUND(M648,2))</f>
        <v>0</v>
      </c>
      <c r="Q648" s="45"/>
    </row>
    <row r="649" spans="12:17" ht="15" x14ac:dyDescent="0.3">
      <c r="L649" s="23" t="str">
        <f t="shared" si="44"/>
        <v/>
      </c>
      <c r="N649" s="53" t="str">
        <f>IF(B649="totale",SUM($N$26:N648),IF($B649="","",((1/$G$18*FISSO!$E$18*#REF!))))</f>
        <v/>
      </c>
      <c r="P649" s="56">
        <f>IF(B649="totale",SUM($P$26:P649),ROUND(M649,2))</f>
        <v>0</v>
      </c>
      <c r="Q649" s="45"/>
    </row>
    <row r="650" spans="12:17" ht="15" x14ac:dyDescent="0.3">
      <c r="L650" s="23" t="str">
        <f t="shared" si="44"/>
        <v/>
      </c>
      <c r="N650" s="53" t="str">
        <f>IF(B650="totale",SUM($N$26:N649),IF($B650="","",((1/$G$18*FISSO!$E$18*#REF!))))</f>
        <v/>
      </c>
      <c r="P650" s="56">
        <f>IF(B650="totale",SUM($P$26:P650),ROUND(M650,2))</f>
        <v>0</v>
      </c>
      <c r="Q650" s="45"/>
    </row>
    <row r="651" spans="12:17" ht="15" x14ac:dyDescent="0.3">
      <c r="L651" s="23" t="str">
        <f t="shared" si="44"/>
        <v/>
      </c>
      <c r="N651" s="53" t="str">
        <f>IF(B651="totale",SUM($N$26:N650),IF($B651="","",((1/$G$18*FISSO!$E$18*#REF!))))</f>
        <v/>
      </c>
      <c r="P651" s="56">
        <f>IF(B651="totale",SUM($P$26:P651),ROUND(M651,2))</f>
        <v>0</v>
      </c>
      <c r="Q651" s="45"/>
    </row>
    <row r="652" spans="12:17" ht="15" x14ac:dyDescent="0.3">
      <c r="L652" s="23" t="str">
        <f t="shared" si="44"/>
        <v/>
      </c>
      <c r="N652" s="53" t="str">
        <f>IF(B652="totale",SUM($N$26:N651),IF($B652="","",((1/$G$18*FISSO!$E$18*#REF!))))</f>
        <v/>
      </c>
      <c r="P652" s="56">
        <f>IF(B652="totale",SUM($P$26:P652),ROUND(M652,2))</f>
        <v>0</v>
      </c>
      <c r="Q652" s="45"/>
    </row>
    <row r="653" spans="12:17" ht="15" x14ac:dyDescent="0.3">
      <c r="L653" s="23" t="str">
        <f t="shared" si="44"/>
        <v/>
      </c>
      <c r="N653" s="53" t="str">
        <f>IF(B653="totale",SUM($N$26:N652),IF($B653="","",((1/$G$18*FISSO!$E$18*#REF!))))</f>
        <v/>
      </c>
      <c r="P653" s="56">
        <f>IF(B653="totale",SUM($P$26:P653),ROUND(M653,2))</f>
        <v>0</v>
      </c>
      <c r="Q653" s="45"/>
    </row>
    <row r="654" spans="12:17" ht="15" x14ac:dyDescent="0.3">
      <c r="L654" s="23" t="str">
        <f t="shared" si="44"/>
        <v/>
      </c>
      <c r="N654" s="53" t="str">
        <f>IF(B654="totale",SUM($N$26:N653),IF($B654="","",((1/$G$18*FISSO!$E$18*#REF!))))</f>
        <v/>
      </c>
      <c r="P654" s="56">
        <f>IF(B654="totale",SUM($P$26:P654),ROUND(M654,2))</f>
        <v>0</v>
      </c>
      <c r="Q654" s="45"/>
    </row>
    <row r="655" spans="12:17" ht="15" x14ac:dyDescent="0.3">
      <c r="L655" s="23" t="str">
        <f t="shared" si="44"/>
        <v/>
      </c>
      <c r="N655" s="53" t="str">
        <f>IF(B655="totale",SUM($N$26:N654),IF($B655="","",((1/$G$18*FISSO!$E$18*#REF!))))</f>
        <v/>
      </c>
      <c r="P655" s="56">
        <f>IF(B655="totale",SUM($P$26:P655),ROUND(M655,2))</f>
        <v>0</v>
      </c>
      <c r="Q655" s="45"/>
    </row>
    <row r="656" spans="12:17" ht="15" x14ac:dyDescent="0.3">
      <c r="L656" s="23" t="str">
        <f t="shared" si="44"/>
        <v/>
      </c>
      <c r="N656" s="53" t="str">
        <f>IF(B656="totale",SUM($N$26:N655),IF($B656="","",((1/$G$18*FISSO!$E$18*#REF!))))</f>
        <v/>
      </c>
      <c r="P656" s="56">
        <f>IF(B656="totale",SUM($P$26:P656),ROUND(M656,2))</f>
        <v>0</v>
      </c>
      <c r="Q656" s="45"/>
    </row>
    <row r="657" spans="12:17" ht="15" x14ac:dyDescent="0.3">
      <c r="L657" s="23" t="str">
        <f t="shared" si="44"/>
        <v/>
      </c>
      <c r="N657" s="53" t="str">
        <f>IF(B657="totale",SUM($N$26:N656),IF($B657="","",((1/$G$18*FISSO!$E$18*#REF!))))</f>
        <v/>
      </c>
      <c r="P657" s="56">
        <f>IF(B657="totale",SUM($P$26:P657),ROUND(M657,2))</f>
        <v>0</v>
      </c>
      <c r="Q657" s="45"/>
    </row>
    <row r="658" spans="12:17" ht="15" x14ac:dyDescent="0.3">
      <c r="L658" s="23" t="str">
        <f t="shared" si="44"/>
        <v/>
      </c>
      <c r="N658" s="53" t="str">
        <f>IF(B658="totale",SUM($N$26:N657),IF($B658="","",((1/$G$18*FISSO!$E$18*#REF!))))</f>
        <v/>
      </c>
      <c r="P658" s="56">
        <f>IF(B658="totale",SUM($P$26:P658),ROUND(M658,2))</f>
        <v>0</v>
      </c>
      <c r="Q658" s="45"/>
    </row>
    <row r="659" spans="12:17" ht="15" x14ac:dyDescent="0.3">
      <c r="L659" s="23" t="str">
        <f t="shared" si="44"/>
        <v/>
      </c>
      <c r="N659" s="53" t="str">
        <f>IF(B659="totale",SUM($N$26:N658),IF($B659="","",((1/$G$18*FISSO!$E$18*#REF!))))</f>
        <v/>
      </c>
      <c r="P659" s="56">
        <f>IF(B659="totale",SUM($P$26:P659),ROUND(M659,2))</f>
        <v>0</v>
      </c>
      <c r="Q659" s="45"/>
    </row>
    <row r="660" spans="12:17" ht="15" x14ac:dyDescent="0.3">
      <c r="L660" s="23" t="str">
        <f t="shared" si="44"/>
        <v/>
      </c>
      <c r="N660" s="53" t="str">
        <f>IF(B660="totale",SUM($N$26:N659),IF($B660="","",((1/$G$18*FISSO!$E$18*#REF!))))</f>
        <v/>
      </c>
      <c r="P660" s="56">
        <f>IF(B660="totale",SUM($P$26:P660),ROUND(M660,2))</f>
        <v>0</v>
      </c>
      <c r="Q660" s="45"/>
    </row>
    <row r="661" spans="12:17" ht="15" x14ac:dyDescent="0.3">
      <c r="L661" s="23" t="str">
        <f t="shared" si="44"/>
        <v/>
      </c>
      <c r="N661" s="53" t="str">
        <f>IF(B661="totale",SUM($N$26:N660),IF($B661="","",((1/$G$18*FISSO!$E$18*#REF!))))</f>
        <v/>
      </c>
      <c r="P661" s="56">
        <f>IF(B661="totale",SUM($P$26:P661),ROUND(M661,2))</f>
        <v>0</v>
      </c>
      <c r="Q661" s="45"/>
    </row>
    <row r="662" spans="12:17" ht="15" x14ac:dyDescent="0.3">
      <c r="L662" s="23" t="str">
        <f t="shared" si="44"/>
        <v/>
      </c>
      <c r="N662" s="53" t="str">
        <f>IF(B662="totale",SUM($N$26:N661),IF($B662="","",((1/$G$18*FISSO!$E$18*#REF!))))</f>
        <v/>
      </c>
      <c r="P662" s="56">
        <f>IF(B662="totale",SUM($P$26:P662),ROUND(M662,2))</f>
        <v>0</v>
      </c>
      <c r="Q662" s="45"/>
    </row>
    <row r="663" spans="12:17" ht="15" x14ac:dyDescent="0.3">
      <c r="L663" s="23" t="str">
        <f t="shared" si="44"/>
        <v/>
      </c>
      <c r="N663" s="53" t="str">
        <f>IF(B663="totale",SUM($N$26:N662),IF($B663="","",((1/$G$18*FISSO!$E$18*#REF!))))</f>
        <v/>
      </c>
      <c r="P663" s="56">
        <f>IF(B663="totale",SUM($P$26:P663),ROUND(M663,2))</f>
        <v>0</v>
      </c>
      <c r="Q663" s="45"/>
    </row>
    <row r="664" spans="12:17" ht="15" x14ac:dyDescent="0.3">
      <c r="L664" s="23" t="str">
        <f t="shared" si="44"/>
        <v/>
      </c>
      <c r="N664" s="53" t="str">
        <f>IF(B664="totale",SUM($N$26:N663),IF($B664="","",((1/$G$18*FISSO!$E$18*#REF!))))</f>
        <v/>
      </c>
      <c r="P664" s="56">
        <f>IF(B664="totale",SUM($P$26:P664),ROUND(M664,2))</f>
        <v>0</v>
      </c>
      <c r="Q664" s="45"/>
    </row>
    <row r="665" spans="12:17" ht="15" x14ac:dyDescent="0.3">
      <c r="L665" s="23" t="str">
        <f t="shared" si="44"/>
        <v/>
      </c>
      <c r="N665" s="53" t="str">
        <f>IF(B665="totale",SUM($N$26:N664),IF($B665="","",((1/$G$18*FISSO!$E$18*#REF!))))</f>
        <v/>
      </c>
      <c r="P665" s="56">
        <f>IF(B665="totale",SUM($P$26:P665),ROUND(M665,2))</f>
        <v>0</v>
      </c>
      <c r="Q665" s="45"/>
    </row>
    <row r="666" spans="12:17" ht="15" x14ac:dyDescent="0.3">
      <c r="L666" s="23" t="str">
        <f t="shared" si="44"/>
        <v/>
      </c>
      <c r="N666" s="53" t="str">
        <f>IF(B666="totale",SUM($N$26:N665),IF($B666="","",((1/$G$18*FISSO!$E$18*#REF!))))</f>
        <v/>
      </c>
      <c r="P666" s="56">
        <f>IF(B666="totale",SUM($P$26:P666),ROUND(M666,2))</f>
        <v>0</v>
      </c>
      <c r="Q666" s="45"/>
    </row>
    <row r="667" spans="12:17" ht="15" x14ac:dyDescent="0.3">
      <c r="L667" s="23" t="str">
        <f t="shared" si="44"/>
        <v/>
      </c>
      <c r="N667" s="53" t="str">
        <f>IF(B667="totale",SUM($N$26:N666),IF($B667="","",((1/$G$18*FISSO!$E$18*#REF!))))</f>
        <v/>
      </c>
      <c r="P667" s="56">
        <f>IF(B667="totale",SUM($P$26:P667),ROUND(M667,2))</f>
        <v>0</v>
      </c>
      <c r="Q667" s="45"/>
    </row>
    <row r="668" spans="12:17" ht="15" x14ac:dyDescent="0.3">
      <c r="L668" s="23" t="str">
        <f t="shared" si="44"/>
        <v/>
      </c>
      <c r="N668" s="53" t="str">
        <f>IF(B668="totale",SUM($N$26:N667),IF($B668="","",((1/$G$18*FISSO!$E$18*#REF!))))</f>
        <v/>
      </c>
      <c r="P668" s="56">
        <f>IF(B668="totale",SUM($P$26:P668),ROUND(M668,2))</f>
        <v>0</v>
      </c>
      <c r="Q668" s="45"/>
    </row>
    <row r="669" spans="12:17" ht="15" x14ac:dyDescent="0.3">
      <c r="L669" s="23" t="str">
        <f t="shared" si="44"/>
        <v/>
      </c>
      <c r="N669" s="53" t="str">
        <f>IF(B669="totale",SUM($N$26:N668),IF($B669="","",((1/$G$18*FISSO!$E$18*#REF!))))</f>
        <v/>
      </c>
      <c r="P669" s="56">
        <f>IF(B669="totale",SUM($P$26:P669),ROUND(M669,2))</f>
        <v>0</v>
      </c>
      <c r="Q669" s="45"/>
    </row>
    <row r="670" spans="12:17" ht="15" x14ac:dyDescent="0.3">
      <c r="L670" s="23" t="str">
        <f t="shared" si="44"/>
        <v/>
      </c>
      <c r="N670" s="53" t="str">
        <f>IF(B670="totale",SUM($N$26:N669),IF($B670="","",((1/$G$18*FISSO!$E$18*#REF!))))</f>
        <v/>
      </c>
      <c r="P670" s="56">
        <f>IF(B670="totale",SUM($P$26:P670),ROUND(M670,2))</f>
        <v>0</v>
      </c>
      <c r="Q670" s="45"/>
    </row>
    <row r="671" spans="12:17" ht="15" x14ac:dyDescent="0.3">
      <c r="L671" s="23" t="str">
        <f t="shared" si="44"/>
        <v/>
      </c>
      <c r="N671" s="53" t="str">
        <f>IF(B671="totale",SUM($N$26:N670),IF($B671="","",((1/$G$18*FISSO!$E$18*#REF!))))</f>
        <v/>
      </c>
      <c r="P671" s="56">
        <f>IF(B671="totale",SUM($P$26:P671),ROUND(M671,2))</f>
        <v>0</v>
      </c>
      <c r="Q671" s="45"/>
    </row>
    <row r="672" spans="12:17" ht="15" x14ac:dyDescent="0.3">
      <c r="L672" s="23" t="str">
        <f t="shared" si="44"/>
        <v/>
      </c>
      <c r="N672" s="53" t="str">
        <f>IF(B672="totale",SUM($N$26:N671),IF($B672="","",((1/$G$18*FISSO!$E$18*#REF!))))</f>
        <v/>
      </c>
      <c r="P672" s="56">
        <f>IF(B672="totale",SUM($P$26:P672),ROUND(M672,2))</f>
        <v>0</v>
      </c>
      <c r="Q672" s="45"/>
    </row>
    <row r="673" spans="12:17" ht="15" x14ac:dyDescent="0.3">
      <c r="L673" s="23" t="str">
        <f t="shared" si="44"/>
        <v/>
      </c>
      <c r="N673" s="53" t="str">
        <f>IF(B673="totale",SUM($N$26:N672),IF($B673="","",((1/$G$18*FISSO!$E$18*#REF!))))</f>
        <v/>
      </c>
      <c r="P673" s="56">
        <f>IF(B673="totale",SUM($P$26:P673),ROUND(M673,2))</f>
        <v>0</v>
      </c>
      <c r="Q673" s="45"/>
    </row>
    <row r="674" spans="12:17" ht="15" x14ac:dyDescent="0.3">
      <c r="L674" s="23" t="str">
        <f t="shared" si="44"/>
        <v/>
      </c>
      <c r="N674" s="53" t="str">
        <f>IF(B674="totale",SUM($N$26:N673),IF($B674="","",((1/$G$18*FISSO!$E$18*#REF!))))</f>
        <v/>
      </c>
      <c r="P674" s="56">
        <f>IF(B674="totale",SUM($P$26:P674),ROUND(M674,2))</f>
        <v>0</v>
      </c>
      <c r="Q674" s="45"/>
    </row>
    <row r="675" spans="12:17" ht="15" x14ac:dyDescent="0.3">
      <c r="L675" s="23" t="str">
        <f t="shared" si="44"/>
        <v/>
      </c>
      <c r="N675" s="53" t="str">
        <f>IF(B675="totale",SUM($N$26:N674),IF($B675="","",((1/$G$18*FISSO!$E$18*#REF!))))</f>
        <v/>
      </c>
      <c r="P675" s="56">
        <f>IF(B675="totale",SUM($P$26:P675),ROUND(M675,2))</f>
        <v>0</v>
      </c>
      <c r="Q675" s="45"/>
    </row>
    <row r="676" spans="12:17" ht="15" x14ac:dyDescent="0.3">
      <c r="L676" s="23" t="str">
        <f t="shared" si="44"/>
        <v/>
      </c>
      <c r="N676" s="53" t="str">
        <f>IF(B676="totale",SUM($N$26:N675),IF($B676="","",((1/$G$18*FISSO!$E$18*#REF!))))</f>
        <v/>
      </c>
      <c r="P676" s="56">
        <f>IF(B676="totale",SUM($P$26:P676),ROUND(M676,2))</f>
        <v>0</v>
      </c>
      <c r="Q676" s="45"/>
    </row>
    <row r="677" spans="12:17" ht="15" x14ac:dyDescent="0.3">
      <c r="L677" s="23" t="str">
        <f t="shared" ref="L677:L740" si="45">IF(B677="","",G677+K677)</f>
        <v/>
      </c>
      <c r="N677" s="53" t="str">
        <f>IF(B677="totale",SUM($N$26:N676),IF($B677="","",((1/$G$18*FISSO!$E$18*#REF!))))</f>
        <v/>
      </c>
      <c r="P677" s="56">
        <f>IF(B677="totale",SUM($P$26:P677),ROUND(M677,2))</f>
        <v>0</v>
      </c>
      <c r="Q677" s="45"/>
    </row>
    <row r="678" spans="12:17" ht="15" x14ac:dyDescent="0.3">
      <c r="L678" s="23" t="str">
        <f t="shared" si="45"/>
        <v/>
      </c>
      <c r="N678" s="53" t="str">
        <f>IF(B678="totale",SUM($N$26:N677),IF($B678="","",((1/$G$18*FISSO!$E$18*#REF!))))</f>
        <v/>
      </c>
      <c r="P678" s="56">
        <f>IF(B678="totale",SUM($P$26:P678),ROUND(M678,2))</f>
        <v>0</v>
      </c>
      <c r="Q678" s="45"/>
    </row>
    <row r="679" spans="12:17" ht="15" x14ac:dyDescent="0.3">
      <c r="L679" s="23" t="str">
        <f t="shared" si="45"/>
        <v/>
      </c>
      <c r="N679" s="53" t="str">
        <f>IF(B679="totale",SUM($N$26:N678),IF($B679="","",((1/$G$18*FISSO!$E$18*#REF!))))</f>
        <v/>
      </c>
      <c r="P679" s="56">
        <f>IF(B679="totale",SUM($P$26:P679),ROUND(M679,2))</f>
        <v>0</v>
      </c>
      <c r="Q679" s="45"/>
    </row>
    <row r="680" spans="12:17" ht="15" x14ac:dyDescent="0.3">
      <c r="L680" s="23" t="str">
        <f t="shared" si="45"/>
        <v/>
      </c>
      <c r="N680" s="53" t="str">
        <f>IF(B680="totale",SUM($N$26:N679),IF($B680="","",((1/$G$18*FISSO!$E$18*#REF!))))</f>
        <v/>
      </c>
      <c r="P680" s="56">
        <f>IF(B680="totale",SUM($P$26:P680),ROUND(M680,2))</f>
        <v>0</v>
      </c>
      <c r="Q680" s="45"/>
    </row>
    <row r="681" spans="12:17" ht="15" x14ac:dyDescent="0.3">
      <c r="L681" s="23" t="str">
        <f t="shared" si="45"/>
        <v/>
      </c>
      <c r="N681" s="53" t="str">
        <f>IF(B681="totale",SUM($N$26:N680),IF($B681="","",((1/$G$18*FISSO!$E$18*#REF!))))</f>
        <v/>
      </c>
      <c r="P681" s="56">
        <f>IF(B681="totale",SUM($P$26:P681),ROUND(M681,2))</f>
        <v>0</v>
      </c>
      <c r="Q681" s="45"/>
    </row>
    <row r="682" spans="12:17" ht="15" x14ac:dyDescent="0.3">
      <c r="L682" s="23" t="str">
        <f t="shared" si="45"/>
        <v/>
      </c>
      <c r="N682" s="53" t="str">
        <f>IF(B682="totale",SUM($N$26:N681),IF($B682="","",((1/$G$18*FISSO!$E$18*#REF!))))</f>
        <v/>
      </c>
      <c r="P682" s="56">
        <f>IF(B682="totale",SUM($P$26:P682),ROUND(M682,2))</f>
        <v>0</v>
      </c>
      <c r="Q682" s="45"/>
    </row>
    <row r="683" spans="12:17" ht="15" x14ac:dyDescent="0.3">
      <c r="L683" s="23" t="str">
        <f t="shared" si="45"/>
        <v/>
      </c>
      <c r="N683" s="53" t="str">
        <f>IF(B683="totale",SUM($N$26:N682),IF($B683="","",((1/$G$18*FISSO!$E$18*#REF!))))</f>
        <v/>
      </c>
      <c r="P683" s="56">
        <f>IF(B683="totale",SUM($P$26:P683),ROUND(M683,2))</f>
        <v>0</v>
      </c>
      <c r="Q683" s="45"/>
    </row>
    <row r="684" spans="12:17" ht="15" x14ac:dyDescent="0.3">
      <c r="L684" s="23" t="str">
        <f t="shared" si="45"/>
        <v/>
      </c>
      <c r="N684" s="53" t="str">
        <f>IF(B684="totale",SUM($N$26:N683),IF($B684="","",((1/$G$18*FISSO!$E$18*#REF!))))</f>
        <v/>
      </c>
      <c r="P684" s="56">
        <f>IF(B684="totale",SUM($P$26:P684),ROUND(M684,2))</f>
        <v>0</v>
      </c>
      <c r="Q684" s="45"/>
    </row>
    <row r="685" spans="12:17" ht="15" x14ac:dyDescent="0.3">
      <c r="L685" s="23" t="str">
        <f t="shared" si="45"/>
        <v/>
      </c>
      <c r="N685" s="53" t="str">
        <f>IF(B685="totale",SUM($N$26:N684),IF($B685="","",((1/$G$18*FISSO!$E$18*#REF!))))</f>
        <v/>
      </c>
      <c r="P685" s="56">
        <f>IF(B685="totale",SUM($P$26:P685),ROUND(M685,2))</f>
        <v>0</v>
      </c>
      <c r="Q685" s="45"/>
    </row>
    <row r="686" spans="12:17" ht="15" x14ac:dyDescent="0.3">
      <c r="L686" s="23" t="str">
        <f t="shared" si="45"/>
        <v/>
      </c>
      <c r="N686" s="53" t="str">
        <f>IF(B686="totale",SUM($N$26:N685),IF($B686="","",((1/$G$18*FISSO!$E$18*#REF!))))</f>
        <v/>
      </c>
      <c r="P686" s="56">
        <f>IF(B686="totale",SUM($P$26:P686),ROUND(M686,2))</f>
        <v>0</v>
      </c>
      <c r="Q686" s="45"/>
    </row>
    <row r="687" spans="12:17" ht="15" x14ac:dyDescent="0.3">
      <c r="L687" s="23" t="str">
        <f t="shared" si="45"/>
        <v/>
      </c>
      <c r="N687" s="53" t="str">
        <f>IF(B687="totale",SUM($N$26:N686),IF($B687="","",((1/$G$18*FISSO!$E$18*#REF!))))</f>
        <v/>
      </c>
      <c r="P687" s="56">
        <f>IF(B687="totale",SUM($P$26:P687),ROUND(M687,2))</f>
        <v>0</v>
      </c>
      <c r="Q687" s="45"/>
    </row>
    <row r="688" spans="12:17" ht="15" x14ac:dyDescent="0.3">
      <c r="L688" s="23" t="str">
        <f t="shared" si="45"/>
        <v/>
      </c>
      <c r="N688" s="53" t="str">
        <f>IF(B688="totale",SUM($N$26:N687),IF($B688="","",((1/$G$18*FISSO!$E$18*#REF!))))</f>
        <v/>
      </c>
      <c r="P688" s="56">
        <f>IF(B688="totale",SUM($P$26:P688),ROUND(M688,2))</f>
        <v>0</v>
      </c>
      <c r="Q688" s="45"/>
    </row>
    <row r="689" spans="12:17" ht="15" x14ac:dyDescent="0.3">
      <c r="L689" s="23" t="str">
        <f t="shared" si="45"/>
        <v/>
      </c>
      <c r="N689" s="53" t="str">
        <f>IF(B689="totale",SUM($N$26:N688),IF($B689="","",((1/$G$18*FISSO!$E$18*#REF!))))</f>
        <v/>
      </c>
      <c r="P689" s="56">
        <f>IF(B689="totale",SUM($P$26:P689),ROUND(M689,2))</f>
        <v>0</v>
      </c>
      <c r="Q689" s="45"/>
    </row>
    <row r="690" spans="12:17" ht="15" x14ac:dyDescent="0.3">
      <c r="L690" s="23" t="str">
        <f t="shared" si="45"/>
        <v/>
      </c>
      <c r="N690" s="53" t="str">
        <f>IF(B690="totale",SUM($N$26:N689),IF($B690="","",((1/$G$18*FISSO!$E$18*#REF!))))</f>
        <v/>
      </c>
      <c r="P690" s="56">
        <f>IF(B690="totale",SUM($P$26:P690),ROUND(M690,2))</f>
        <v>0</v>
      </c>
      <c r="Q690" s="45"/>
    </row>
    <row r="691" spans="12:17" ht="15" x14ac:dyDescent="0.3">
      <c r="L691" s="23" t="str">
        <f t="shared" si="45"/>
        <v/>
      </c>
      <c r="N691" s="53" t="str">
        <f>IF(B691="totale",SUM($N$26:N690),IF($B691="","",((1/$G$18*FISSO!$E$18*#REF!))))</f>
        <v/>
      </c>
      <c r="P691" s="56">
        <f>IF(B691="totale",SUM($P$26:P691),ROUND(M691,2))</f>
        <v>0</v>
      </c>
      <c r="Q691" s="45"/>
    </row>
    <row r="692" spans="12:17" ht="15" x14ac:dyDescent="0.3">
      <c r="L692" s="23" t="str">
        <f t="shared" si="45"/>
        <v/>
      </c>
      <c r="N692" s="53" t="str">
        <f>IF(B692="totale",SUM($N$26:N691),IF($B692="","",((1/$G$18*FISSO!$E$18*#REF!))))</f>
        <v/>
      </c>
      <c r="P692" s="56">
        <f>IF(B692="totale",SUM($P$26:P692),ROUND(M692,2))</f>
        <v>0</v>
      </c>
      <c r="Q692" s="45"/>
    </row>
    <row r="693" spans="12:17" ht="15" x14ac:dyDescent="0.3">
      <c r="L693" s="23" t="str">
        <f t="shared" si="45"/>
        <v/>
      </c>
      <c r="N693" s="53" t="str">
        <f>IF(B693="totale",SUM($N$26:N692),IF($B693="","",((1/$G$18*FISSO!$E$18*#REF!))))</f>
        <v/>
      </c>
      <c r="P693" s="56">
        <f>IF(B693="totale",SUM($P$26:P693),ROUND(M693,2))</f>
        <v>0</v>
      </c>
      <c r="Q693" s="45"/>
    </row>
    <row r="694" spans="12:17" ht="15" x14ac:dyDescent="0.3">
      <c r="L694" s="23" t="str">
        <f t="shared" si="45"/>
        <v/>
      </c>
      <c r="N694" s="53" t="str">
        <f>IF(B694="totale",SUM($N$26:N693),IF($B694="","",((1/$G$18*FISSO!$E$18*#REF!))))</f>
        <v/>
      </c>
      <c r="P694" s="56">
        <f>IF(B694="totale",SUM($P$26:P694),ROUND(M694,2))</f>
        <v>0</v>
      </c>
      <c r="Q694" s="45"/>
    </row>
    <row r="695" spans="12:17" ht="15" x14ac:dyDescent="0.3">
      <c r="L695" s="23" t="str">
        <f t="shared" si="45"/>
        <v/>
      </c>
      <c r="N695" s="53" t="str">
        <f>IF(B695="totale",SUM($N$26:N694),IF($B695="","",((1/$G$18*FISSO!$E$18*#REF!))))</f>
        <v/>
      </c>
      <c r="P695" s="56">
        <f>IF(B695="totale",SUM($P$26:P695),ROUND(M695,2))</f>
        <v>0</v>
      </c>
      <c r="Q695" s="45"/>
    </row>
    <row r="696" spans="12:17" ht="15" x14ac:dyDescent="0.3">
      <c r="L696" s="23" t="str">
        <f t="shared" si="45"/>
        <v/>
      </c>
      <c r="N696" s="53" t="str">
        <f>IF(B696="totale",SUM($N$26:N695),IF($B696="","",((1/$G$18*FISSO!$E$18*#REF!))))</f>
        <v/>
      </c>
      <c r="P696" s="56">
        <f>IF(B696="totale",SUM($P$26:P696),ROUND(M696,2))</f>
        <v>0</v>
      </c>
      <c r="Q696" s="45"/>
    </row>
    <row r="697" spans="12:17" ht="15" x14ac:dyDescent="0.3">
      <c r="L697" s="23" t="str">
        <f t="shared" si="45"/>
        <v/>
      </c>
      <c r="N697" s="53" t="str">
        <f>IF(B697="totale",SUM($N$26:N696),IF($B697="","",((1/$G$18*FISSO!$E$18*#REF!))))</f>
        <v/>
      </c>
      <c r="P697" s="56">
        <f>IF(B697="totale",SUM($P$26:P697),ROUND(M697,2))</f>
        <v>0</v>
      </c>
      <c r="Q697" s="45"/>
    </row>
    <row r="698" spans="12:17" ht="15" x14ac:dyDescent="0.3">
      <c r="L698" s="23" t="str">
        <f t="shared" si="45"/>
        <v/>
      </c>
      <c r="N698" s="53" t="str">
        <f>IF(B698="totale",SUM($N$26:N697),IF($B698="","",((1/$G$18*FISSO!$E$18*#REF!))))</f>
        <v/>
      </c>
      <c r="P698" s="56">
        <f>IF(B698="totale",SUM($P$26:P698),ROUND(M698,2))</f>
        <v>0</v>
      </c>
      <c r="Q698" s="45"/>
    </row>
    <row r="699" spans="12:17" ht="15" x14ac:dyDescent="0.3">
      <c r="L699" s="23" t="str">
        <f t="shared" si="45"/>
        <v/>
      </c>
      <c r="N699" s="53" t="str">
        <f>IF(B699="totale",SUM($N$26:N698),IF($B699="","",((1/$G$18*FISSO!$E$18*#REF!))))</f>
        <v/>
      </c>
      <c r="P699" s="56">
        <f>IF(B699="totale",SUM($P$26:P699),ROUND(M699,2))</f>
        <v>0</v>
      </c>
      <c r="Q699" s="45"/>
    </row>
    <row r="700" spans="12:17" ht="15" x14ac:dyDescent="0.3">
      <c r="L700" s="23" t="str">
        <f t="shared" si="45"/>
        <v/>
      </c>
      <c r="N700" s="53" t="str">
        <f>IF(B700="totale",SUM($N$26:N699),IF($B700="","",((1/$G$18*FISSO!$E$18*#REF!))))</f>
        <v/>
      </c>
      <c r="P700" s="56">
        <f>IF(B700="totale",SUM($P$26:P700),ROUND(M700,2))</f>
        <v>0</v>
      </c>
      <c r="Q700" s="45"/>
    </row>
    <row r="701" spans="12:17" ht="15" x14ac:dyDescent="0.3">
      <c r="L701" s="23" t="str">
        <f t="shared" si="45"/>
        <v/>
      </c>
      <c r="N701" s="53" t="str">
        <f>IF(B701="totale",SUM($N$26:N700),IF($B701="","",((1/$G$18*FISSO!$E$18*#REF!))))</f>
        <v/>
      </c>
      <c r="P701" s="56">
        <f>IF(B701="totale",SUM($P$26:P701),ROUND(M701,2))</f>
        <v>0</v>
      </c>
      <c r="Q701" s="45"/>
    </row>
    <row r="702" spans="12:17" ht="15" x14ac:dyDescent="0.3">
      <c r="L702" s="23" t="str">
        <f t="shared" si="45"/>
        <v/>
      </c>
      <c r="N702" s="53" t="str">
        <f>IF(B702="totale",SUM($N$26:N701),IF($B702="","",((1/$G$18*FISSO!$E$18*#REF!))))</f>
        <v/>
      </c>
      <c r="P702" s="56">
        <f>IF(B702="totale",SUM($P$26:P702),ROUND(M702,2))</f>
        <v>0</v>
      </c>
      <c r="Q702" s="45"/>
    </row>
    <row r="703" spans="12:17" ht="15" x14ac:dyDescent="0.3">
      <c r="L703" s="23" t="str">
        <f t="shared" si="45"/>
        <v/>
      </c>
      <c r="N703" s="53" t="str">
        <f>IF(B703="totale",SUM($N$26:N702),IF($B703="","",((1/$G$18*FISSO!$E$18*#REF!))))</f>
        <v/>
      </c>
      <c r="P703" s="56">
        <f>IF(B703="totale",SUM($P$26:P703),ROUND(M703,2))</f>
        <v>0</v>
      </c>
      <c r="Q703" s="45"/>
    </row>
    <row r="704" spans="12:17" ht="15" x14ac:dyDescent="0.3">
      <c r="L704" s="23" t="str">
        <f t="shared" si="45"/>
        <v/>
      </c>
      <c r="N704" s="53" t="str">
        <f>IF(B704="totale",SUM($N$26:N703),IF($B704="","",((1/$G$18*FISSO!$E$18*#REF!))))</f>
        <v/>
      </c>
      <c r="P704" s="56">
        <f>IF(B704="totale",SUM($P$26:P704),ROUND(M704,2))</f>
        <v>0</v>
      </c>
      <c r="Q704" s="45"/>
    </row>
    <row r="705" spans="12:17" ht="15" x14ac:dyDescent="0.3">
      <c r="L705" s="23" t="str">
        <f t="shared" si="45"/>
        <v/>
      </c>
      <c r="N705" s="53" t="str">
        <f>IF(B705="totale",SUM($N$26:N704),IF($B705="","",((1/$G$18*FISSO!$E$18*#REF!))))</f>
        <v/>
      </c>
      <c r="P705" s="56">
        <f t="shared" ref="P705:P730" si="46">IF(B705=";",";",ROUND(M705,2))</f>
        <v>0</v>
      </c>
      <c r="Q705" s="45"/>
    </row>
    <row r="706" spans="12:17" ht="15" x14ac:dyDescent="0.3">
      <c r="L706" s="23" t="str">
        <f t="shared" si="45"/>
        <v/>
      </c>
      <c r="N706" s="53" t="str">
        <f>IF(B706="totale",SUM($N$26:N705),IF($B706="","",((1/$G$18*FISSO!$E$18*#REF!))))</f>
        <v/>
      </c>
      <c r="P706" s="56">
        <f t="shared" si="46"/>
        <v>0</v>
      </c>
      <c r="Q706" s="45"/>
    </row>
    <row r="707" spans="12:17" ht="15" x14ac:dyDescent="0.3">
      <c r="L707" s="23" t="str">
        <f t="shared" si="45"/>
        <v/>
      </c>
      <c r="N707" s="53" t="str">
        <f>IF(B707="totale",SUM($N$26:N706),IF($B707="","",((1/$G$18*FISSO!$E$18*#REF!))))</f>
        <v/>
      </c>
      <c r="P707" s="56">
        <f t="shared" si="46"/>
        <v>0</v>
      </c>
      <c r="Q707" s="45"/>
    </row>
    <row r="708" spans="12:17" ht="15" x14ac:dyDescent="0.3">
      <c r="L708" s="23" t="str">
        <f t="shared" si="45"/>
        <v/>
      </c>
      <c r="N708" s="53" t="str">
        <f>IF(B708="totale",SUM($N$26:N707),IF($B708="","",((1/$G$18*FISSO!$E$18*#REF!))))</f>
        <v/>
      </c>
      <c r="P708" s="56">
        <f t="shared" si="46"/>
        <v>0</v>
      </c>
      <c r="Q708" s="45"/>
    </row>
    <row r="709" spans="12:17" ht="15" x14ac:dyDescent="0.3">
      <c r="L709" s="23" t="str">
        <f t="shared" si="45"/>
        <v/>
      </c>
      <c r="N709" s="53" t="str">
        <f>IF(B709="totale",SUM($N$26:N708),IF($B709="","",((1/$G$18*FISSO!$E$18*#REF!))))</f>
        <v/>
      </c>
      <c r="P709" s="56">
        <f t="shared" si="46"/>
        <v>0</v>
      </c>
      <c r="Q709" s="45"/>
    </row>
    <row r="710" spans="12:17" ht="15" x14ac:dyDescent="0.3">
      <c r="L710" s="23" t="str">
        <f t="shared" si="45"/>
        <v/>
      </c>
      <c r="N710" s="53" t="str">
        <f>IF(B710="totale",SUM($N$26:N709),IF($B710="","",((1/$G$18*FISSO!$E$18*#REF!))))</f>
        <v/>
      </c>
      <c r="P710" s="56">
        <f t="shared" si="46"/>
        <v>0</v>
      </c>
      <c r="Q710" s="45"/>
    </row>
    <row r="711" spans="12:17" ht="15" x14ac:dyDescent="0.3">
      <c r="L711" s="23" t="str">
        <f t="shared" si="45"/>
        <v/>
      </c>
      <c r="N711" s="53" t="str">
        <f>IF(B711="totale",SUM($N$26:N710),IF($B711="","",((1/$G$18*FISSO!$E$18*#REF!))))</f>
        <v/>
      </c>
      <c r="P711" s="56">
        <f t="shared" si="46"/>
        <v>0</v>
      </c>
      <c r="Q711" s="45"/>
    </row>
    <row r="712" spans="12:17" ht="15" x14ac:dyDescent="0.3">
      <c r="L712" s="23" t="str">
        <f t="shared" si="45"/>
        <v/>
      </c>
      <c r="N712" s="53" t="str">
        <f>IF(B712="totale",SUM($N$26:N711),IF($B712="","",((1/$G$18*FISSO!$E$18*#REF!))))</f>
        <v/>
      </c>
      <c r="P712" s="56">
        <f t="shared" si="46"/>
        <v>0</v>
      </c>
      <c r="Q712" s="45"/>
    </row>
    <row r="713" spans="12:17" ht="15" x14ac:dyDescent="0.3">
      <c r="L713" s="23" t="str">
        <f t="shared" si="45"/>
        <v/>
      </c>
      <c r="N713" s="53" t="str">
        <f>IF(B713="totale",SUM($N$26:N712),IF($B713="","",((1/$G$18*FISSO!$E$18*#REF!))))</f>
        <v/>
      </c>
      <c r="P713" s="56">
        <f t="shared" si="46"/>
        <v>0</v>
      </c>
      <c r="Q713" s="45"/>
    </row>
    <row r="714" spans="12:17" ht="15" x14ac:dyDescent="0.3">
      <c r="L714" s="23" t="str">
        <f t="shared" si="45"/>
        <v/>
      </c>
      <c r="N714" s="53" t="str">
        <f>IF(B714="totale",SUM($N$26:N713),IF($B714="","",((1/$G$18*FISSO!$E$18*#REF!))))</f>
        <v/>
      </c>
      <c r="P714" s="56">
        <f t="shared" si="46"/>
        <v>0</v>
      </c>
      <c r="Q714" s="45"/>
    </row>
    <row r="715" spans="12:17" ht="15" x14ac:dyDescent="0.3">
      <c r="L715" s="23" t="str">
        <f t="shared" si="45"/>
        <v/>
      </c>
      <c r="N715" s="53" t="str">
        <f>IF(B715="totale",SUM($N$26:N714),IF($B715="","",((1/$G$18*FISSO!$E$18*#REF!))))</f>
        <v/>
      </c>
      <c r="P715" s="56">
        <f t="shared" si="46"/>
        <v>0</v>
      </c>
      <c r="Q715" s="45"/>
    </row>
    <row r="716" spans="12:17" ht="15" x14ac:dyDescent="0.3">
      <c r="L716" s="23" t="str">
        <f t="shared" si="45"/>
        <v/>
      </c>
      <c r="N716" s="53" t="str">
        <f>IF(B716="totale",SUM($N$26:N715),IF($B716="","",((1/$G$18*FISSO!$E$18*#REF!))))</f>
        <v/>
      </c>
      <c r="P716" s="56">
        <f t="shared" si="46"/>
        <v>0</v>
      </c>
      <c r="Q716" s="45"/>
    </row>
    <row r="717" spans="12:17" ht="15" x14ac:dyDescent="0.3">
      <c r="L717" s="23" t="str">
        <f t="shared" si="45"/>
        <v/>
      </c>
      <c r="N717" s="53" t="str">
        <f>IF(B717="totale",SUM($N$26:N716),IF($B717="","",((1/$G$18*FISSO!$E$18*#REF!))))</f>
        <v/>
      </c>
      <c r="P717" s="56">
        <f t="shared" si="46"/>
        <v>0</v>
      </c>
      <c r="Q717" s="45"/>
    </row>
    <row r="718" spans="12:17" ht="15" x14ac:dyDescent="0.3">
      <c r="L718" s="23" t="str">
        <f t="shared" si="45"/>
        <v/>
      </c>
      <c r="N718" s="53" t="str">
        <f>IF(B718="totale",SUM($N$26:N717),IF($B718="","",((1/$G$18*FISSO!$E$18*#REF!))))</f>
        <v/>
      </c>
      <c r="P718" s="56">
        <f t="shared" si="46"/>
        <v>0</v>
      </c>
      <c r="Q718" s="45"/>
    </row>
    <row r="719" spans="12:17" ht="15" x14ac:dyDescent="0.3">
      <c r="L719" s="23" t="str">
        <f t="shared" si="45"/>
        <v/>
      </c>
      <c r="N719" s="53" t="str">
        <f>IF(B719="totale",SUM($N$26:N718),IF($B719="","",((1/$G$18*FISSO!$E$18*#REF!))))</f>
        <v/>
      </c>
      <c r="P719" s="56">
        <f t="shared" si="46"/>
        <v>0</v>
      </c>
      <c r="Q719" s="45"/>
    </row>
    <row r="720" spans="12:17" ht="15" x14ac:dyDescent="0.3">
      <c r="L720" s="23" t="str">
        <f t="shared" si="45"/>
        <v/>
      </c>
      <c r="N720" s="53" t="str">
        <f>IF(B720="totale",SUM($N$26:N719),IF($B720="","",((1/$G$18*FISSO!$E$18*#REF!))))</f>
        <v/>
      </c>
      <c r="P720" s="56">
        <f t="shared" si="46"/>
        <v>0</v>
      </c>
      <c r="Q720" s="45"/>
    </row>
    <row r="721" spans="12:17" ht="15" x14ac:dyDescent="0.3">
      <c r="L721" s="23" t="str">
        <f t="shared" si="45"/>
        <v/>
      </c>
      <c r="N721" s="53" t="str">
        <f>IF(B721="totale",SUM($N$26:N720),IF($B721="","",((1/$G$18*FISSO!$E$18*#REF!))))</f>
        <v/>
      </c>
      <c r="P721" s="56">
        <f t="shared" si="46"/>
        <v>0</v>
      </c>
      <c r="Q721" s="45"/>
    </row>
    <row r="722" spans="12:17" ht="15" x14ac:dyDescent="0.3">
      <c r="L722" s="23" t="str">
        <f t="shared" si="45"/>
        <v/>
      </c>
      <c r="N722" s="53" t="str">
        <f>IF(B722="totale",SUM($N$26:N721),IF($B722="","",((1/$G$18*FISSO!$E$18*#REF!))))</f>
        <v/>
      </c>
      <c r="P722" s="56">
        <f t="shared" si="46"/>
        <v>0</v>
      </c>
      <c r="Q722" s="45"/>
    </row>
    <row r="723" spans="12:17" ht="15" x14ac:dyDescent="0.3">
      <c r="L723" s="23" t="str">
        <f t="shared" si="45"/>
        <v/>
      </c>
      <c r="N723" s="53" t="str">
        <f>IF(B723="totale",SUM($N$26:N722),IF($B723="","",((1/$G$18*FISSO!$E$18*#REF!))))</f>
        <v/>
      </c>
      <c r="P723" s="56">
        <f t="shared" si="46"/>
        <v>0</v>
      </c>
      <c r="Q723" s="45"/>
    </row>
    <row r="724" spans="12:17" ht="15" x14ac:dyDescent="0.3">
      <c r="L724" s="23" t="str">
        <f t="shared" si="45"/>
        <v/>
      </c>
      <c r="N724" s="53" t="str">
        <f>IF(B724="totale",SUM($N$26:N723),IF($B724="","",((1/$G$18*FISSO!$E$18*#REF!))))</f>
        <v/>
      </c>
      <c r="P724" s="56">
        <f t="shared" si="46"/>
        <v>0</v>
      </c>
      <c r="Q724" s="45"/>
    </row>
    <row r="725" spans="12:17" ht="15" x14ac:dyDescent="0.3">
      <c r="L725" s="23" t="str">
        <f t="shared" si="45"/>
        <v/>
      </c>
      <c r="N725" s="53" t="str">
        <f>IF(B725="totale",SUM($N$26:N724),IF($B725="","",((1/$G$18*FISSO!$E$18*#REF!))))</f>
        <v/>
      </c>
      <c r="P725" s="56">
        <f t="shared" si="46"/>
        <v>0</v>
      </c>
      <c r="Q725" s="45"/>
    </row>
    <row r="726" spans="12:17" ht="15" x14ac:dyDescent="0.3">
      <c r="L726" s="23" t="str">
        <f t="shared" si="45"/>
        <v/>
      </c>
      <c r="N726" s="53" t="str">
        <f>IF(B726="totale",SUM($N$26:N725),IF($B726="","",((1/$G$18*FISSO!$E$18*#REF!))))</f>
        <v/>
      </c>
      <c r="P726" s="56">
        <f t="shared" si="46"/>
        <v>0</v>
      </c>
      <c r="Q726" s="45"/>
    </row>
    <row r="727" spans="12:17" ht="15" x14ac:dyDescent="0.3">
      <c r="L727" s="23" t="str">
        <f t="shared" si="45"/>
        <v/>
      </c>
      <c r="N727" s="53" t="str">
        <f>IF(B727="totale",SUM($N$26:N726),IF($B727="","",((1/$G$18*FISSO!$E$18*#REF!))))</f>
        <v/>
      </c>
      <c r="P727" s="56">
        <f t="shared" si="46"/>
        <v>0</v>
      </c>
      <c r="Q727" s="45"/>
    </row>
    <row r="728" spans="12:17" ht="15" x14ac:dyDescent="0.3">
      <c r="L728" s="23" t="str">
        <f t="shared" si="45"/>
        <v/>
      </c>
      <c r="N728" s="53" t="str">
        <f>IF(B728="totale",SUM($N$26:N727),IF($B728="","",((1/$G$18*FISSO!$E$18*#REF!))))</f>
        <v/>
      </c>
      <c r="P728" s="56">
        <f t="shared" si="46"/>
        <v>0</v>
      </c>
      <c r="Q728" s="45"/>
    </row>
    <row r="729" spans="12:17" ht="15" x14ac:dyDescent="0.3">
      <c r="L729" s="23" t="str">
        <f t="shared" si="45"/>
        <v/>
      </c>
      <c r="N729" s="53" t="str">
        <f>IF(B729="totale",SUM($N$26:N728),IF($B729="","",((1/$G$18*FISSO!$E$18*#REF!))))</f>
        <v/>
      </c>
      <c r="P729" s="56">
        <f t="shared" si="46"/>
        <v>0</v>
      </c>
      <c r="Q729" s="45"/>
    </row>
    <row r="730" spans="12:17" ht="15" x14ac:dyDescent="0.3">
      <c r="L730" s="23" t="str">
        <f t="shared" si="45"/>
        <v/>
      </c>
      <c r="N730" s="53" t="str">
        <f>IF(B730="totale",SUM($N$26:N729),IF($B730="","",((1/$G$18*FISSO!$E$18*#REF!))))</f>
        <v/>
      </c>
      <c r="P730" s="56">
        <f t="shared" si="46"/>
        <v>0</v>
      </c>
      <c r="Q730" s="45"/>
    </row>
    <row r="731" spans="12:17" ht="15" x14ac:dyDescent="0.3">
      <c r="L731" s="23" t="str">
        <f t="shared" si="45"/>
        <v/>
      </c>
      <c r="N731" s="53" t="str">
        <f>IF(B731="totale",SUM($N$26:N730),IF($B731="","",((1/$G$18*FISSO!$E$18*#REF!))))</f>
        <v/>
      </c>
      <c r="P731" s="56">
        <f t="shared" ref="P731:P794" si="47">ROUND(M731,2)</f>
        <v>0</v>
      </c>
      <c r="Q731" s="45"/>
    </row>
    <row r="732" spans="12:17" ht="15" x14ac:dyDescent="0.3">
      <c r="L732" s="23" t="str">
        <f t="shared" si="45"/>
        <v/>
      </c>
      <c r="N732" s="53" t="str">
        <f>IF(B732="totale",SUM($N$26:N731),IF($B732="","",((1/$G$18*FISSO!$E$18*#REF!))))</f>
        <v/>
      </c>
      <c r="P732" s="56">
        <f t="shared" si="47"/>
        <v>0</v>
      </c>
      <c r="Q732" s="45"/>
    </row>
    <row r="733" spans="12:17" ht="15" x14ac:dyDescent="0.3">
      <c r="L733" s="23" t="str">
        <f t="shared" si="45"/>
        <v/>
      </c>
      <c r="N733" s="53" t="str">
        <f>IF(B733="totale",SUM($N$26:N732),IF($B733="","",((1/$G$18*FISSO!$E$18*#REF!))))</f>
        <v/>
      </c>
      <c r="P733" s="56">
        <f t="shared" si="47"/>
        <v>0</v>
      </c>
      <c r="Q733" s="45"/>
    </row>
    <row r="734" spans="12:17" ht="15" x14ac:dyDescent="0.3">
      <c r="L734" s="23" t="str">
        <f t="shared" si="45"/>
        <v/>
      </c>
      <c r="N734" s="53" t="str">
        <f>IF(B734="totale",SUM($N$26:N733),IF($B734="","",((1/$G$18*FISSO!$E$18*#REF!))))</f>
        <v/>
      </c>
      <c r="P734" s="56">
        <f t="shared" si="47"/>
        <v>0</v>
      </c>
      <c r="Q734" s="45"/>
    </row>
    <row r="735" spans="12:17" ht="15" x14ac:dyDescent="0.3">
      <c r="L735" s="23" t="str">
        <f t="shared" si="45"/>
        <v/>
      </c>
      <c r="N735" s="53" t="str">
        <f>IF(B735="totale",SUM($N$26:N734),IF($B735="","",((1/$G$18*FISSO!$E$18*#REF!))))</f>
        <v/>
      </c>
      <c r="P735" s="56">
        <f t="shared" si="47"/>
        <v>0</v>
      </c>
      <c r="Q735" s="45"/>
    </row>
    <row r="736" spans="12:17" ht="15" x14ac:dyDescent="0.3">
      <c r="L736" s="23" t="str">
        <f t="shared" si="45"/>
        <v/>
      </c>
      <c r="N736" s="53" t="str">
        <f>IF(B736="totale",SUM($N$26:N735),IF($B736="","",((1/$G$18*FISSO!$E$18*#REF!))))</f>
        <v/>
      </c>
      <c r="P736" s="56">
        <f t="shared" si="47"/>
        <v>0</v>
      </c>
      <c r="Q736" s="45"/>
    </row>
    <row r="737" spans="12:17" ht="15" x14ac:dyDescent="0.3">
      <c r="L737" s="23" t="str">
        <f t="shared" si="45"/>
        <v/>
      </c>
      <c r="N737" s="53" t="str">
        <f>IF(B737="totale",SUM($N$26:N736),IF($B737="","",((1/$G$18*FISSO!$E$18*#REF!))))</f>
        <v/>
      </c>
      <c r="P737" s="56">
        <f t="shared" si="47"/>
        <v>0</v>
      </c>
      <c r="Q737" s="45"/>
    </row>
    <row r="738" spans="12:17" ht="15" x14ac:dyDescent="0.3">
      <c r="L738" s="23" t="str">
        <f t="shared" si="45"/>
        <v/>
      </c>
      <c r="N738" s="53" t="str">
        <f>IF(B738="totale",SUM($N$26:N737),IF($B738="","",((1/$G$18*FISSO!$E$18*#REF!))))</f>
        <v/>
      </c>
      <c r="P738" s="56">
        <f t="shared" si="47"/>
        <v>0</v>
      </c>
      <c r="Q738" s="45"/>
    </row>
    <row r="739" spans="12:17" ht="15" x14ac:dyDescent="0.3">
      <c r="L739" s="23" t="str">
        <f t="shared" si="45"/>
        <v/>
      </c>
      <c r="N739" s="53" t="str">
        <f>IF(B739="totale",SUM($N$26:N738),IF($B739="","",((1/$G$18*FISSO!$E$18*#REF!))))</f>
        <v/>
      </c>
      <c r="P739" s="56">
        <f t="shared" si="47"/>
        <v>0</v>
      </c>
      <c r="Q739" s="45"/>
    </row>
    <row r="740" spans="12:17" ht="15" x14ac:dyDescent="0.3">
      <c r="L740" s="23" t="str">
        <f t="shared" si="45"/>
        <v/>
      </c>
      <c r="N740" s="53" t="str">
        <f>IF(B740="totale",SUM($N$26:N739),IF($B740="","",((1/$G$18*FISSO!$E$18*#REF!))))</f>
        <v/>
      </c>
      <c r="P740" s="56">
        <f t="shared" si="47"/>
        <v>0</v>
      </c>
      <c r="Q740" s="45"/>
    </row>
    <row r="741" spans="12:17" ht="15" x14ac:dyDescent="0.3">
      <c r="L741" s="23" t="str">
        <f t="shared" ref="L741:L804" si="48">IF(B741="","",G741+K741)</f>
        <v/>
      </c>
      <c r="N741" s="53" t="str">
        <f>IF(B741="totale",SUM($N$26:N740),IF($B741="","",((1/$G$18*FISSO!$E$18*#REF!))))</f>
        <v/>
      </c>
      <c r="P741" s="56">
        <f t="shared" si="47"/>
        <v>0</v>
      </c>
      <c r="Q741" s="45"/>
    </row>
    <row r="742" spans="12:17" ht="15" x14ac:dyDescent="0.3">
      <c r="L742" s="23" t="str">
        <f t="shared" si="48"/>
        <v/>
      </c>
      <c r="N742" s="53" t="str">
        <f>IF(B742="totale",SUM($N$26:N741),IF($B742="","",((1/$G$18*FISSO!$E$18*#REF!))))</f>
        <v/>
      </c>
      <c r="P742" s="56">
        <f t="shared" si="47"/>
        <v>0</v>
      </c>
      <c r="Q742" s="45"/>
    </row>
    <row r="743" spans="12:17" ht="15" x14ac:dyDescent="0.3">
      <c r="L743" s="23" t="str">
        <f t="shared" si="48"/>
        <v/>
      </c>
      <c r="N743" s="53" t="str">
        <f>IF(B743="totale",SUM($N$26:N742),IF($B743="","",((1/$G$18*FISSO!$E$18*#REF!))))</f>
        <v/>
      </c>
      <c r="P743" s="56">
        <f t="shared" si="47"/>
        <v>0</v>
      </c>
      <c r="Q743" s="45"/>
    </row>
    <row r="744" spans="12:17" ht="15" x14ac:dyDescent="0.3">
      <c r="L744" s="23" t="str">
        <f t="shared" si="48"/>
        <v/>
      </c>
      <c r="N744" s="53" t="str">
        <f>IF(B744="totale",SUM($N$26:N743),IF($B744="","",((1/$G$18*FISSO!$E$18*#REF!))))</f>
        <v/>
      </c>
      <c r="P744" s="56">
        <f t="shared" si="47"/>
        <v>0</v>
      </c>
      <c r="Q744" s="45"/>
    </row>
    <row r="745" spans="12:17" ht="15" x14ac:dyDescent="0.3">
      <c r="L745" s="23" t="str">
        <f t="shared" si="48"/>
        <v/>
      </c>
      <c r="N745" s="53" t="str">
        <f>IF(B745="totale",SUM($N$26:N744),IF($B745="","",((1/$G$18*FISSO!$E$18*#REF!))))</f>
        <v/>
      </c>
      <c r="P745" s="56">
        <f t="shared" si="47"/>
        <v>0</v>
      </c>
      <c r="Q745" s="45"/>
    </row>
    <row r="746" spans="12:17" ht="15" x14ac:dyDescent="0.3">
      <c r="L746" s="23" t="str">
        <f t="shared" si="48"/>
        <v/>
      </c>
      <c r="N746" s="53" t="str">
        <f>IF(B746="totale",SUM($N$26:N745),IF($B746="","",((1/$G$18*FISSO!$E$18*#REF!))))</f>
        <v/>
      </c>
      <c r="P746" s="56">
        <f t="shared" si="47"/>
        <v>0</v>
      </c>
      <c r="Q746" s="45"/>
    </row>
    <row r="747" spans="12:17" ht="15" x14ac:dyDescent="0.3">
      <c r="L747" s="23" t="str">
        <f t="shared" si="48"/>
        <v/>
      </c>
      <c r="N747" s="53" t="str">
        <f>IF(B747="totale",SUM($N$26:N746),IF($B747="","",((1/$G$18*FISSO!$E$18*#REF!))))</f>
        <v/>
      </c>
      <c r="P747" s="56">
        <f t="shared" si="47"/>
        <v>0</v>
      </c>
      <c r="Q747" s="45"/>
    </row>
    <row r="748" spans="12:17" ht="15" x14ac:dyDescent="0.3">
      <c r="L748" s="23" t="str">
        <f t="shared" si="48"/>
        <v/>
      </c>
      <c r="N748" s="53" t="str">
        <f>IF(B748="totale",SUM($N$26:N747),IF($B748="","",((1/$G$18*FISSO!$E$18*#REF!))))</f>
        <v/>
      </c>
      <c r="P748" s="56">
        <f t="shared" si="47"/>
        <v>0</v>
      </c>
      <c r="Q748" s="45"/>
    </row>
    <row r="749" spans="12:17" ht="15" x14ac:dyDescent="0.3">
      <c r="L749" s="23" t="str">
        <f t="shared" si="48"/>
        <v/>
      </c>
      <c r="N749" s="53" t="str">
        <f>IF(B749="totale",SUM($N$26:N748),IF($B749="","",((1/$G$18*FISSO!$E$18*#REF!))))</f>
        <v/>
      </c>
      <c r="P749" s="56">
        <f t="shared" si="47"/>
        <v>0</v>
      </c>
      <c r="Q749" s="45"/>
    </row>
    <row r="750" spans="12:17" ht="15" x14ac:dyDescent="0.3">
      <c r="L750" s="23" t="str">
        <f t="shared" si="48"/>
        <v/>
      </c>
      <c r="N750" s="53" t="str">
        <f>IF(B750="totale",SUM($N$26:N749),IF($B750="","",((1/$G$18*FISSO!$E$18*#REF!))))</f>
        <v/>
      </c>
      <c r="P750" s="56">
        <f t="shared" si="47"/>
        <v>0</v>
      </c>
      <c r="Q750" s="45"/>
    </row>
    <row r="751" spans="12:17" ht="15" x14ac:dyDescent="0.3">
      <c r="L751" s="23" t="str">
        <f t="shared" si="48"/>
        <v/>
      </c>
      <c r="N751" s="53" t="str">
        <f>IF(B751="totale",SUM($N$26:N750),IF($B751="","",((1/$G$18*FISSO!$E$18*#REF!))))</f>
        <v/>
      </c>
      <c r="P751" s="56">
        <f t="shared" si="47"/>
        <v>0</v>
      </c>
      <c r="Q751" s="45"/>
    </row>
    <row r="752" spans="12:17" ht="15" x14ac:dyDescent="0.3">
      <c r="L752" s="23" t="str">
        <f t="shared" si="48"/>
        <v/>
      </c>
      <c r="N752" s="53" t="str">
        <f>IF(B752="totale",SUM($N$26:N751),IF($B752="","",((1/$G$18*FISSO!$E$18*#REF!))))</f>
        <v/>
      </c>
      <c r="P752" s="56">
        <f t="shared" si="47"/>
        <v>0</v>
      </c>
      <c r="Q752" s="45"/>
    </row>
    <row r="753" spans="12:17" ht="15" x14ac:dyDescent="0.3">
      <c r="L753" s="23" t="str">
        <f t="shared" si="48"/>
        <v/>
      </c>
      <c r="N753" s="53" t="str">
        <f>IF(B753="totale",SUM($N$26:N752),IF($B753="","",((1/$G$18*FISSO!$E$18*#REF!))))</f>
        <v/>
      </c>
      <c r="P753" s="56">
        <f t="shared" si="47"/>
        <v>0</v>
      </c>
      <c r="Q753" s="45"/>
    </row>
    <row r="754" spans="12:17" ht="15" x14ac:dyDescent="0.3">
      <c r="L754" s="23" t="str">
        <f t="shared" si="48"/>
        <v/>
      </c>
      <c r="N754" s="53" t="str">
        <f>IF(B754="totale",SUM($N$26:N753),IF($B754="","",((1/$G$18*FISSO!$E$18*#REF!))))</f>
        <v/>
      </c>
      <c r="P754" s="56">
        <f t="shared" si="47"/>
        <v>0</v>
      </c>
      <c r="Q754" s="45"/>
    </row>
    <row r="755" spans="12:17" ht="15" x14ac:dyDescent="0.3">
      <c r="L755" s="23" t="str">
        <f t="shared" si="48"/>
        <v/>
      </c>
      <c r="N755" s="53" t="str">
        <f>IF(B755="totale",SUM($N$26:N754),IF($B755="","",((1/$G$18*FISSO!$E$18*#REF!))))</f>
        <v/>
      </c>
      <c r="P755" s="56">
        <f t="shared" si="47"/>
        <v>0</v>
      </c>
      <c r="Q755" s="45"/>
    </row>
    <row r="756" spans="12:17" ht="15" x14ac:dyDescent="0.3">
      <c r="L756" s="23" t="str">
        <f t="shared" si="48"/>
        <v/>
      </c>
      <c r="N756" s="53" t="str">
        <f>IF(B756="totale",SUM($N$26:N755),IF($B756="","",((1/$G$18*FISSO!$E$18*#REF!))))</f>
        <v/>
      </c>
      <c r="P756" s="56">
        <f t="shared" si="47"/>
        <v>0</v>
      </c>
      <c r="Q756" s="45"/>
    </row>
    <row r="757" spans="12:17" ht="15" x14ac:dyDescent="0.3">
      <c r="L757" s="23" t="str">
        <f t="shared" si="48"/>
        <v/>
      </c>
      <c r="N757" s="53" t="str">
        <f>IF(B757="totale",SUM($N$26:N756),IF($B757="","",((1/$G$18*FISSO!$E$18*#REF!))))</f>
        <v/>
      </c>
      <c r="P757" s="56">
        <f t="shared" si="47"/>
        <v>0</v>
      </c>
      <c r="Q757" s="45"/>
    </row>
    <row r="758" spans="12:17" ht="15" x14ac:dyDescent="0.3">
      <c r="L758" s="23" t="str">
        <f t="shared" si="48"/>
        <v/>
      </c>
      <c r="N758" s="53" t="str">
        <f>IF(B758="totale",SUM($N$26:N757),IF($B758="","",((1/$G$18*FISSO!$E$18*#REF!))))</f>
        <v/>
      </c>
      <c r="P758" s="56">
        <f t="shared" si="47"/>
        <v>0</v>
      </c>
      <c r="Q758" s="45"/>
    </row>
    <row r="759" spans="12:17" ht="15" x14ac:dyDescent="0.3">
      <c r="L759" s="23" t="str">
        <f t="shared" si="48"/>
        <v/>
      </c>
      <c r="N759" s="53" t="str">
        <f>IF(B759="totale",SUM($N$26:N758),IF($B759="","",((1/$G$18*FISSO!$E$18*#REF!))))</f>
        <v/>
      </c>
      <c r="P759" s="56">
        <f t="shared" si="47"/>
        <v>0</v>
      </c>
      <c r="Q759" s="45"/>
    </row>
    <row r="760" spans="12:17" ht="15" x14ac:dyDescent="0.3">
      <c r="L760" s="23" t="str">
        <f t="shared" si="48"/>
        <v/>
      </c>
      <c r="N760" s="53" t="str">
        <f>IF(B760="totale",SUM($N$26:N759),IF($B760="","",((1/$G$18*FISSO!$E$18*#REF!))))</f>
        <v/>
      </c>
      <c r="P760" s="56">
        <f t="shared" si="47"/>
        <v>0</v>
      </c>
      <c r="Q760" s="45"/>
    </row>
    <row r="761" spans="12:17" ht="15" x14ac:dyDescent="0.3">
      <c r="L761" s="23" t="str">
        <f t="shared" si="48"/>
        <v/>
      </c>
      <c r="N761" s="53" t="str">
        <f>IF(B761="totale",SUM($N$26:N760),IF($B761="","",((1/$G$18*FISSO!$E$18*#REF!))))</f>
        <v/>
      </c>
      <c r="P761" s="56">
        <f t="shared" si="47"/>
        <v>0</v>
      </c>
      <c r="Q761" s="45"/>
    </row>
    <row r="762" spans="12:17" ht="15" x14ac:dyDescent="0.3">
      <c r="L762" s="23" t="str">
        <f t="shared" si="48"/>
        <v/>
      </c>
      <c r="N762" s="53" t="str">
        <f>IF(B762="totale",SUM($N$26:N761),IF($B762="","",((1/$G$18*FISSO!$E$18*#REF!))))</f>
        <v/>
      </c>
      <c r="P762" s="56">
        <f t="shared" si="47"/>
        <v>0</v>
      </c>
      <c r="Q762" s="45"/>
    </row>
    <row r="763" spans="12:17" ht="15" x14ac:dyDescent="0.3">
      <c r="L763" s="23" t="str">
        <f t="shared" si="48"/>
        <v/>
      </c>
      <c r="N763" s="53" t="str">
        <f>IF(B763="totale",SUM($N$26:N762),IF($B763="","",((1/$G$18*FISSO!$E$18*#REF!))))</f>
        <v/>
      </c>
      <c r="P763" s="56">
        <f t="shared" si="47"/>
        <v>0</v>
      </c>
      <c r="Q763" s="45"/>
    </row>
    <row r="764" spans="12:17" ht="15" x14ac:dyDescent="0.3">
      <c r="L764" s="23" t="str">
        <f t="shared" si="48"/>
        <v/>
      </c>
      <c r="N764" s="53" t="str">
        <f>IF(B764="totale",SUM($N$26:N763),IF($B764="","",((1/$G$18*FISSO!$E$18*#REF!))))</f>
        <v/>
      </c>
      <c r="P764" s="56">
        <f t="shared" si="47"/>
        <v>0</v>
      </c>
      <c r="Q764" s="45"/>
    </row>
    <row r="765" spans="12:17" ht="15" x14ac:dyDescent="0.3">
      <c r="L765" s="23" t="str">
        <f t="shared" si="48"/>
        <v/>
      </c>
      <c r="N765" s="53" t="str">
        <f>IF(B765="totale",SUM($N$26:N764),IF($B765="","",((1/$G$18*FISSO!$E$18*#REF!))))</f>
        <v/>
      </c>
      <c r="P765" s="56">
        <f t="shared" si="47"/>
        <v>0</v>
      </c>
      <c r="Q765" s="45"/>
    </row>
    <row r="766" spans="12:17" ht="15" x14ac:dyDescent="0.3">
      <c r="L766" s="23" t="str">
        <f t="shared" si="48"/>
        <v/>
      </c>
      <c r="N766" s="53" t="str">
        <f>IF(B766="totale",SUM($N$26:N765),IF($B766="","",((1/$G$18*FISSO!$E$18*#REF!))))</f>
        <v/>
      </c>
      <c r="P766" s="56">
        <f t="shared" si="47"/>
        <v>0</v>
      </c>
      <c r="Q766" s="45"/>
    </row>
    <row r="767" spans="12:17" ht="15" x14ac:dyDescent="0.3">
      <c r="L767" s="23" t="str">
        <f t="shared" si="48"/>
        <v/>
      </c>
      <c r="N767" s="53" t="str">
        <f>IF(B767="totale",SUM($N$26:N766),IF($B767="","",((1/$G$18*FISSO!$E$18*#REF!))))</f>
        <v/>
      </c>
      <c r="P767" s="56">
        <f t="shared" si="47"/>
        <v>0</v>
      </c>
      <c r="Q767" s="45"/>
    </row>
    <row r="768" spans="12:17" ht="15" x14ac:dyDescent="0.3">
      <c r="L768" s="23" t="str">
        <f t="shared" si="48"/>
        <v/>
      </c>
      <c r="N768" s="53" t="str">
        <f>IF(B768="totale",SUM($N$26:N767),IF($B768="","",((1/$G$18*FISSO!$E$18*#REF!))))</f>
        <v/>
      </c>
      <c r="P768" s="56">
        <f t="shared" si="47"/>
        <v>0</v>
      </c>
      <c r="Q768" s="45"/>
    </row>
    <row r="769" spans="12:17" ht="15" x14ac:dyDescent="0.3">
      <c r="L769" s="23" t="str">
        <f t="shared" si="48"/>
        <v/>
      </c>
      <c r="N769" s="53" t="str">
        <f>IF(B769="totale",SUM($N$26:N768),IF($B769="","",((1/$G$18*FISSO!$E$18*#REF!))))</f>
        <v/>
      </c>
      <c r="P769" s="56">
        <f t="shared" si="47"/>
        <v>0</v>
      </c>
      <c r="Q769" s="45"/>
    </row>
    <row r="770" spans="12:17" ht="15" x14ac:dyDescent="0.3">
      <c r="L770" s="23" t="str">
        <f t="shared" si="48"/>
        <v/>
      </c>
      <c r="N770" s="53" t="str">
        <f>IF(B770="totale",SUM($N$26:N769),IF($B770="","",((1/$G$18*FISSO!$E$18*#REF!))))</f>
        <v/>
      </c>
      <c r="P770" s="56">
        <f t="shared" si="47"/>
        <v>0</v>
      </c>
      <c r="Q770" s="45"/>
    </row>
    <row r="771" spans="12:17" ht="15" x14ac:dyDescent="0.3">
      <c r="L771" s="23" t="str">
        <f t="shared" si="48"/>
        <v/>
      </c>
      <c r="N771" s="53" t="str">
        <f>IF(B771="totale",SUM($N$26:N770),IF($B771="","",((1/$G$18*FISSO!$E$18*#REF!))))</f>
        <v/>
      </c>
      <c r="P771" s="56">
        <f t="shared" si="47"/>
        <v>0</v>
      </c>
      <c r="Q771" s="45"/>
    </row>
    <row r="772" spans="12:17" ht="15" x14ac:dyDescent="0.3">
      <c r="L772" s="23" t="str">
        <f t="shared" si="48"/>
        <v/>
      </c>
      <c r="N772" s="53" t="str">
        <f>IF(B772="totale",SUM($N$26:N771),IF($B772="","",((1/$G$18*FISSO!$E$18*#REF!))))</f>
        <v/>
      </c>
      <c r="P772" s="56">
        <f t="shared" si="47"/>
        <v>0</v>
      </c>
      <c r="Q772" s="45"/>
    </row>
    <row r="773" spans="12:17" ht="15" x14ac:dyDescent="0.3">
      <c r="L773" s="23" t="str">
        <f t="shared" si="48"/>
        <v/>
      </c>
      <c r="N773" s="53" t="str">
        <f>IF(B773="totale",SUM($N$26:N772),IF($B773="","",((1/$G$18*FISSO!$E$18*#REF!))))</f>
        <v/>
      </c>
      <c r="P773" s="56">
        <f t="shared" si="47"/>
        <v>0</v>
      </c>
      <c r="Q773" s="45"/>
    </row>
    <row r="774" spans="12:17" ht="15" x14ac:dyDescent="0.3">
      <c r="L774" s="23" t="str">
        <f t="shared" si="48"/>
        <v/>
      </c>
      <c r="N774" s="53" t="str">
        <f>IF(B774="totale",SUM($N$26:N773),IF($B774="","",((1/$G$18*FISSO!$E$18*#REF!))))</f>
        <v/>
      </c>
      <c r="P774" s="56">
        <f t="shared" si="47"/>
        <v>0</v>
      </c>
      <c r="Q774" s="45"/>
    </row>
    <row r="775" spans="12:17" ht="15" x14ac:dyDescent="0.3">
      <c r="L775" s="23" t="str">
        <f t="shared" si="48"/>
        <v/>
      </c>
      <c r="N775" s="53" t="str">
        <f>IF(B775="totale",SUM($N$26:N774),IF($B775="","",((1/$G$18*FISSO!$E$18*#REF!))))</f>
        <v/>
      </c>
      <c r="P775" s="56">
        <f t="shared" si="47"/>
        <v>0</v>
      </c>
      <c r="Q775" s="45"/>
    </row>
    <row r="776" spans="12:17" ht="15" x14ac:dyDescent="0.3">
      <c r="L776" s="23" t="str">
        <f t="shared" si="48"/>
        <v/>
      </c>
      <c r="N776" s="53" t="str">
        <f>IF(B776="totale",SUM($N$26:N775),IF($B776="","",((1/$G$18*FISSO!$E$18*#REF!))))</f>
        <v/>
      </c>
      <c r="P776" s="56">
        <f t="shared" si="47"/>
        <v>0</v>
      </c>
      <c r="Q776" s="45"/>
    </row>
    <row r="777" spans="12:17" ht="15" x14ac:dyDescent="0.3">
      <c r="L777" s="23" t="str">
        <f t="shared" si="48"/>
        <v/>
      </c>
      <c r="N777" s="53" t="str">
        <f>IF(B777="totale",SUM($N$26:N776),IF($B777="","",((1/$G$18*FISSO!$E$18*#REF!))))</f>
        <v/>
      </c>
      <c r="P777" s="56">
        <f t="shared" si="47"/>
        <v>0</v>
      </c>
      <c r="Q777" s="45"/>
    </row>
    <row r="778" spans="12:17" ht="15" x14ac:dyDescent="0.3">
      <c r="L778" s="23" t="str">
        <f t="shared" si="48"/>
        <v/>
      </c>
      <c r="N778" s="53" t="str">
        <f>IF(B778="totale",SUM($N$26:N777),IF($B778="","",((1/$G$18*FISSO!$E$18*#REF!))))</f>
        <v/>
      </c>
      <c r="P778" s="56">
        <f t="shared" si="47"/>
        <v>0</v>
      </c>
      <c r="Q778" s="45"/>
    </row>
    <row r="779" spans="12:17" ht="15" x14ac:dyDescent="0.3">
      <c r="L779" s="23" t="str">
        <f t="shared" si="48"/>
        <v/>
      </c>
      <c r="N779" s="53" t="str">
        <f>IF(B779="totale",SUM($N$26:N778),IF($B779="","",((1/$G$18*FISSO!$E$18*#REF!))))</f>
        <v/>
      </c>
      <c r="P779" s="56">
        <f t="shared" si="47"/>
        <v>0</v>
      </c>
      <c r="Q779" s="45"/>
    </row>
    <row r="780" spans="12:17" ht="15" x14ac:dyDescent="0.3">
      <c r="L780" s="23" t="str">
        <f t="shared" si="48"/>
        <v/>
      </c>
      <c r="N780" s="53" t="str">
        <f>IF(B780="totale",SUM($N$26:N779),IF($B780="","",((1/$G$18*FISSO!$E$18*#REF!))))</f>
        <v/>
      </c>
      <c r="P780" s="56">
        <f t="shared" si="47"/>
        <v>0</v>
      </c>
      <c r="Q780" s="45"/>
    </row>
    <row r="781" spans="12:17" ht="15" x14ac:dyDescent="0.3">
      <c r="L781" s="23" t="str">
        <f t="shared" si="48"/>
        <v/>
      </c>
      <c r="N781" s="53" t="str">
        <f>IF(B781="totale",SUM($N$26:N780),IF($B781="","",((1/$G$18*FISSO!$E$18*#REF!))))</f>
        <v/>
      </c>
      <c r="P781" s="56">
        <f t="shared" si="47"/>
        <v>0</v>
      </c>
      <c r="Q781" s="45"/>
    </row>
    <row r="782" spans="12:17" ht="15" x14ac:dyDescent="0.3">
      <c r="L782" s="23" t="str">
        <f t="shared" si="48"/>
        <v/>
      </c>
      <c r="N782" s="53" t="str">
        <f>IF(B782="totale",SUM($N$26:N781),IF($B782="","",((1/$G$18*FISSO!$E$18*#REF!))))</f>
        <v/>
      </c>
      <c r="P782" s="56">
        <f t="shared" si="47"/>
        <v>0</v>
      </c>
      <c r="Q782" s="45"/>
    </row>
    <row r="783" spans="12:17" ht="15" x14ac:dyDescent="0.3">
      <c r="L783" s="23" t="str">
        <f t="shared" si="48"/>
        <v/>
      </c>
      <c r="N783" s="53" t="str">
        <f>IF(B783="totale",SUM($N$26:N782),IF($B783="","",((1/$G$18*FISSO!$E$18*#REF!))))</f>
        <v/>
      </c>
      <c r="P783" s="56">
        <f t="shared" si="47"/>
        <v>0</v>
      </c>
      <c r="Q783" s="45"/>
    </row>
    <row r="784" spans="12:17" ht="15" x14ac:dyDescent="0.3">
      <c r="L784" s="23" t="str">
        <f t="shared" si="48"/>
        <v/>
      </c>
      <c r="N784" s="53" t="str">
        <f>IF(B784="totale",SUM($N$26:N783),IF($B784="","",((1/$G$18*FISSO!$E$18*#REF!))))</f>
        <v/>
      </c>
      <c r="P784" s="56">
        <f t="shared" si="47"/>
        <v>0</v>
      </c>
      <c r="Q784" s="45"/>
    </row>
    <row r="785" spans="12:17" ht="15" x14ac:dyDescent="0.3">
      <c r="L785" s="23" t="str">
        <f t="shared" si="48"/>
        <v/>
      </c>
      <c r="N785" s="53" t="str">
        <f>IF(B785="totale",SUM($N$26:N784),IF($B785="","",((1/$G$18*FISSO!$E$18*#REF!))))</f>
        <v/>
      </c>
      <c r="P785" s="56">
        <f t="shared" si="47"/>
        <v>0</v>
      </c>
      <c r="Q785" s="45"/>
    </row>
    <row r="786" spans="12:17" ht="15" x14ac:dyDescent="0.3">
      <c r="L786" s="23" t="str">
        <f t="shared" si="48"/>
        <v/>
      </c>
      <c r="N786" s="53" t="str">
        <f>IF(B786="totale",SUM($N$26:N785),IF($B786="","",((1/$G$18*FISSO!$E$18*#REF!))))</f>
        <v/>
      </c>
      <c r="P786" s="56">
        <f t="shared" si="47"/>
        <v>0</v>
      </c>
      <c r="Q786" s="45"/>
    </row>
    <row r="787" spans="12:17" ht="15" x14ac:dyDescent="0.3">
      <c r="L787" s="23" t="str">
        <f t="shared" si="48"/>
        <v/>
      </c>
      <c r="N787" s="53" t="str">
        <f>IF(B787="totale",SUM($N$26:N786),IF($B787="","",((1/$G$18*FISSO!$E$18*#REF!))))</f>
        <v/>
      </c>
      <c r="P787" s="56">
        <f t="shared" si="47"/>
        <v>0</v>
      </c>
      <c r="Q787" s="45"/>
    </row>
    <row r="788" spans="12:17" ht="15" x14ac:dyDescent="0.3">
      <c r="L788" s="23" t="str">
        <f t="shared" si="48"/>
        <v/>
      </c>
      <c r="N788" s="53" t="str">
        <f>IF(B788="totale",SUM($N$26:N787),IF($B788="","",((1/$G$18*FISSO!$E$18*#REF!))))</f>
        <v/>
      </c>
      <c r="P788" s="56">
        <f t="shared" si="47"/>
        <v>0</v>
      </c>
      <c r="Q788" s="45"/>
    </row>
    <row r="789" spans="12:17" ht="15" x14ac:dyDescent="0.3">
      <c r="L789" s="23" t="str">
        <f t="shared" si="48"/>
        <v/>
      </c>
      <c r="N789" s="53" t="str">
        <f>IF(B789="totale",SUM($N$26:N788),IF($B789="","",((1/$G$18*FISSO!$E$18*#REF!))))</f>
        <v/>
      </c>
      <c r="P789" s="56">
        <f t="shared" si="47"/>
        <v>0</v>
      </c>
      <c r="Q789" s="45"/>
    </row>
    <row r="790" spans="12:17" ht="15" x14ac:dyDescent="0.3">
      <c r="L790" s="23" t="str">
        <f t="shared" si="48"/>
        <v/>
      </c>
      <c r="N790" s="53" t="str">
        <f>IF(B790="totale",SUM($N$26:N789),IF($B790="","",((1/$G$18*FISSO!$E$18*#REF!))))</f>
        <v/>
      </c>
      <c r="P790" s="56">
        <f t="shared" si="47"/>
        <v>0</v>
      </c>
      <c r="Q790" s="45"/>
    </row>
    <row r="791" spans="12:17" ht="15" x14ac:dyDescent="0.3">
      <c r="L791" s="23" t="str">
        <f t="shared" si="48"/>
        <v/>
      </c>
      <c r="N791" s="53" t="str">
        <f>IF(B791="totale",SUM($N$26:N790),IF($B791="","",((1/$G$18*FISSO!$E$18*#REF!))))</f>
        <v/>
      </c>
      <c r="P791" s="56">
        <f t="shared" si="47"/>
        <v>0</v>
      </c>
      <c r="Q791" s="45"/>
    </row>
    <row r="792" spans="12:17" ht="15" x14ac:dyDescent="0.3">
      <c r="L792" s="23" t="str">
        <f t="shared" si="48"/>
        <v/>
      </c>
      <c r="N792" s="53" t="str">
        <f>IF(B792="totale",SUM($N$26:N791),IF($B792="","",((1/$G$18*FISSO!$E$18*#REF!))))</f>
        <v/>
      </c>
      <c r="P792" s="56">
        <f t="shared" si="47"/>
        <v>0</v>
      </c>
      <c r="Q792" s="45"/>
    </row>
    <row r="793" spans="12:17" ht="15" x14ac:dyDescent="0.3">
      <c r="L793" s="23" t="str">
        <f t="shared" si="48"/>
        <v/>
      </c>
      <c r="N793" s="53" t="str">
        <f>IF(B793="totale",SUM($N$26:N792),IF($B793="","",((1/$G$18*FISSO!$E$18*#REF!))))</f>
        <v/>
      </c>
      <c r="P793" s="56">
        <f t="shared" si="47"/>
        <v>0</v>
      </c>
      <c r="Q793" s="45"/>
    </row>
    <row r="794" spans="12:17" ht="15" x14ac:dyDescent="0.3">
      <c r="L794" s="23" t="str">
        <f t="shared" si="48"/>
        <v/>
      </c>
      <c r="N794" s="53" t="str">
        <f>IF(B794="totale",SUM($N$26:N793),IF($B794="","",((1/$G$18*FISSO!$E$18*#REF!))))</f>
        <v/>
      </c>
      <c r="P794" s="56">
        <f t="shared" si="47"/>
        <v>0</v>
      </c>
      <c r="Q794" s="45"/>
    </row>
    <row r="795" spans="12:17" ht="15" x14ac:dyDescent="0.3">
      <c r="L795" s="23" t="str">
        <f t="shared" si="48"/>
        <v/>
      </c>
      <c r="N795" s="53" t="str">
        <f>IF(B795="totale",SUM($N$26:N794),IF($B795="","",((1/$G$18*FISSO!$E$18*#REF!))))</f>
        <v/>
      </c>
      <c r="P795" s="56">
        <f t="shared" ref="P795:P858" si="49">ROUND(M795,2)</f>
        <v>0</v>
      </c>
      <c r="Q795" s="45"/>
    </row>
    <row r="796" spans="12:17" ht="15" x14ac:dyDescent="0.3">
      <c r="L796" s="23" t="str">
        <f t="shared" si="48"/>
        <v/>
      </c>
      <c r="N796" s="53" t="str">
        <f>IF(B796="totale",SUM($N$26:N795),IF($B796="","",((1/$G$18*FISSO!$E$18*#REF!))))</f>
        <v/>
      </c>
      <c r="P796" s="56">
        <f t="shared" si="49"/>
        <v>0</v>
      </c>
      <c r="Q796" s="45"/>
    </row>
    <row r="797" spans="12:17" ht="15" x14ac:dyDescent="0.3">
      <c r="L797" s="23" t="str">
        <f t="shared" si="48"/>
        <v/>
      </c>
      <c r="N797" s="53" t="str">
        <f>IF(B797="totale",SUM($N$26:N796),IF($B797="","",((1/$G$18*FISSO!$E$18*#REF!))))</f>
        <v/>
      </c>
      <c r="P797" s="56">
        <f t="shared" si="49"/>
        <v>0</v>
      </c>
      <c r="Q797" s="45"/>
    </row>
    <row r="798" spans="12:17" ht="15" x14ac:dyDescent="0.3">
      <c r="L798" s="23" t="str">
        <f t="shared" si="48"/>
        <v/>
      </c>
      <c r="N798" s="53" t="str">
        <f>IF(B798="totale",SUM($N$26:N797),IF($B798="","",((1/$G$18*FISSO!$E$18*#REF!))))</f>
        <v/>
      </c>
      <c r="P798" s="56">
        <f t="shared" si="49"/>
        <v>0</v>
      </c>
      <c r="Q798" s="45"/>
    </row>
    <row r="799" spans="12:17" ht="15" x14ac:dyDescent="0.3">
      <c r="L799" s="23" t="str">
        <f t="shared" si="48"/>
        <v/>
      </c>
      <c r="N799" s="53" t="str">
        <f>IF(B799="totale",SUM($N$26:N798),IF($B799="","",((1/$G$18*FISSO!$E$18*#REF!))))</f>
        <v/>
      </c>
      <c r="P799" s="56">
        <f t="shared" si="49"/>
        <v>0</v>
      </c>
      <c r="Q799" s="45"/>
    </row>
    <row r="800" spans="12:17" ht="15" x14ac:dyDescent="0.3">
      <c r="L800" s="23" t="str">
        <f t="shared" si="48"/>
        <v/>
      </c>
      <c r="N800" s="53" t="str">
        <f>IF(B800="totale",SUM($N$26:N799),IF($B800="","",((1/$G$18*FISSO!$E$18*#REF!))))</f>
        <v/>
      </c>
      <c r="P800" s="56">
        <f t="shared" si="49"/>
        <v>0</v>
      </c>
      <c r="Q800" s="45"/>
    </row>
    <row r="801" spans="12:17" ht="15" x14ac:dyDescent="0.3">
      <c r="L801" s="23" t="str">
        <f t="shared" si="48"/>
        <v/>
      </c>
      <c r="N801" s="53" t="str">
        <f>IF(B801="totale",SUM($N$26:N800),IF($B801="","",((1/$G$18*FISSO!$E$18*#REF!))))</f>
        <v/>
      </c>
      <c r="P801" s="56">
        <f t="shared" si="49"/>
        <v>0</v>
      </c>
      <c r="Q801" s="45"/>
    </row>
    <row r="802" spans="12:17" ht="15" x14ac:dyDescent="0.3">
      <c r="L802" s="23" t="str">
        <f t="shared" si="48"/>
        <v/>
      </c>
      <c r="N802" s="53" t="str">
        <f>IF(B802="totale",SUM($N$26:N801),IF($B802="","",((1/$G$18*FISSO!$E$18*#REF!))))</f>
        <v/>
      </c>
      <c r="P802" s="56">
        <f t="shared" si="49"/>
        <v>0</v>
      </c>
      <c r="Q802" s="45"/>
    </row>
    <row r="803" spans="12:17" ht="15" x14ac:dyDescent="0.3">
      <c r="L803" s="23" t="str">
        <f t="shared" si="48"/>
        <v/>
      </c>
      <c r="N803" s="53" t="str">
        <f>IF(B803="totale",SUM($N$26:N802),IF($B803="","",((1/$G$18*FISSO!$E$18*#REF!))))</f>
        <v/>
      </c>
      <c r="P803" s="56">
        <f t="shared" si="49"/>
        <v>0</v>
      </c>
      <c r="Q803" s="45"/>
    </row>
    <row r="804" spans="12:17" ht="15" x14ac:dyDescent="0.3">
      <c r="L804" s="23" t="str">
        <f t="shared" si="48"/>
        <v/>
      </c>
      <c r="N804" s="53" t="str">
        <f>IF(B804="totale",SUM($N$26:N803),IF($B804="","",((1/$G$18*FISSO!$E$18*#REF!))))</f>
        <v/>
      </c>
      <c r="P804" s="56">
        <f t="shared" si="49"/>
        <v>0</v>
      </c>
      <c r="Q804" s="45"/>
    </row>
    <row r="805" spans="12:17" ht="15" x14ac:dyDescent="0.3">
      <c r="L805" s="23" t="str">
        <f t="shared" ref="L805:L853" si="50">IF(B805="","",G805+K805)</f>
        <v/>
      </c>
      <c r="N805" s="53" t="str">
        <f>IF(B805="totale",SUM($N$26:N804),IF($B805="","",((1/$G$18*FISSO!$E$18*#REF!))))</f>
        <v/>
      </c>
      <c r="P805" s="56">
        <f t="shared" si="49"/>
        <v>0</v>
      </c>
      <c r="Q805" s="45"/>
    </row>
    <row r="806" spans="12:17" ht="15" x14ac:dyDescent="0.3">
      <c r="L806" s="23" t="str">
        <f t="shared" si="50"/>
        <v/>
      </c>
      <c r="N806" s="53" t="str">
        <f>IF(B806="totale",SUM($N$26:N805),IF($B806="","",((1/$G$18*FISSO!$E$18*#REF!))))</f>
        <v/>
      </c>
      <c r="P806" s="56">
        <f t="shared" si="49"/>
        <v>0</v>
      </c>
      <c r="Q806" s="45"/>
    </row>
    <row r="807" spans="12:17" ht="15" x14ac:dyDescent="0.3">
      <c r="L807" s="23" t="str">
        <f t="shared" si="50"/>
        <v/>
      </c>
      <c r="N807" s="53" t="str">
        <f>IF(B807="totale",SUM($N$26:N806),IF($B807="","",((1/$G$18*FISSO!$E$18*#REF!))))</f>
        <v/>
      </c>
      <c r="P807" s="56">
        <f t="shared" si="49"/>
        <v>0</v>
      </c>
      <c r="Q807" s="45"/>
    </row>
    <row r="808" spans="12:17" ht="15" x14ac:dyDescent="0.3">
      <c r="L808" s="23" t="str">
        <f t="shared" si="50"/>
        <v/>
      </c>
      <c r="N808" s="53" t="str">
        <f>IF(B808="totale",SUM($N$26:N807),IF($B808="","",((1/$G$18*FISSO!$E$18*#REF!))))</f>
        <v/>
      </c>
      <c r="P808" s="56">
        <f t="shared" si="49"/>
        <v>0</v>
      </c>
      <c r="Q808" s="45"/>
    </row>
    <row r="809" spans="12:17" ht="15" x14ac:dyDescent="0.3">
      <c r="L809" s="23" t="str">
        <f t="shared" si="50"/>
        <v/>
      </c>
      <c r="N809" s="53" t="str">
        <f>IF(B809="totale",SUM($N$26:N808),IF($B809="","",((1/$G$18*FISSO!$E$18*#REF!))))</f>
        <v/>
      </c>
      <c r="P809" s="56">
        <f t="shared" si="49"/>
        <v>0</v>
      </c>
      <c r="Q809" s="45"/>
    </row>
    <row r="810" spans="12:17" ht="15" x14ac:dyDescent="0.3">
      <c r="L810" s="23" t="str">
        <f t="shared" si="50"/>
        <v/>
      </c>
      <c r="N810" s="53" t="str">
        <f>IF(B810="totale",SUM($N$26:N809),IF($B810="","",((1/$G$18*FISSO!$E$18*#REF!))))</f>
        <v/>
      </c>
      <c r="P810" s="56">
        <f t="shared" si="49"/>
        <v>0</v>
      </c>
      <c r="Q810" s="45"/>
    </row>
    <row r="811" spans="12:17" ht="15" x14ac:dyDescent="0.3">
      <c r="L811" s="23" t="str">
        <f t="shared" si="50"/>
        <v/>
      </c>
      <c r="N811" s="53" t="str">
        <f>IF(B811="totale",SUM($N$26:N810),IF($B811="","",((1/$G$18*FISSO!$E$18*#REF!))))</f>
        <v/>
      </c>
      <c r="P811" s="56">
        <f t="shared" si="49"/>
        <v>0</v>
      </c>
      <c r="Q811" s="45"/>
    </row>
    <row r="812" spans="12:17" ht="15" x14ac:dyDescent="0.3">
      <c r="L812" s="23" t="str">
        <f t="shared" si="50"/>
        <v/>
      </c>
      <c r="N812" s="53" t="str">
        <f>IF(B812="totale",SUM($N$26:N811),IF($B812="","",((1/$G$18*FISSO!$E$18*#REF!))))</f>
        <v/>
      </c>
      <c r="P812" s="56">
        <f t="shared" si="49"/>
        <v>0</v>
      </c>
      <c r="Q812" s="45"/>
    </row>
    <row r="813" spans="12:17" ht="15" x14ac:dyDescent="0.3">
      <c r="L813" s="23" t="str">
        <f t="shared" si="50"/>
        <v/>
      </c>
      <c r="N813" s="53" t="str">
        <f>IF(B813="totale",SUM($N$26:N812),IF($B813="","",((1/$G$18*FISSO!$E$18*#REF!))))</f>
        <v/>
      </c>
      <c r="P813" s="56">
        <f t="shared" si="49"/>
        <v>0</v>
      </c>
      <c r="Q813" s="45"/>
    </row>
    <row r="814" spans="12:17" ht="15" x14ac:dyDescent="0.3">
      <c r="L814" s="23" t="str">
        <f t="shared" si="50"/>
        <v/>
      </c>
      <c r="N814" s="53" t="str">
        <f>IF(B814="totale",SUM($N$26:N813),IF($B814="","",((1/$G$18*FISSO!$E$18*#REF!))))</f>
        <v/>
      </c>
      <c r="P814" s="56">
        <f t="shared" si="49"/>
        <v>0</v>
      </c>
      <c r="Q814" s="45"/>
    </row>
    <row r="815" spans="12:17" ht="15" x14ac:dyDescent="0.3">
      <c r="L815" s="23" t="str">
        <f t="shared" si="50"/>
        <v/>
      </c>
      <c r="N815" s="53" t="str">
        <f>IF(B815="totale",SUM($N$26:N814),IF($B815="","",((1/$G$18*FISSO!$E$18*#REF!))))</f>
        <v/>
      </c>
      <c r="P815" s="56">
        <f t="shared" si="49"/>
        <v>0</v>
      </c>
      <c r="Q815" s="45"/>
    </row>
    <row r="816" spans="12:17" ht="15" x14ac:dyDescent="0.3">
      <c r="L816" s="23" t="str">
        <f t="shared" si="50"/>
        <v/>
      </c>
      <c r="N816" s="53" t="str">
        <f>IF(B816="totale",SUM($N$26:N815),IF($B816="","",((1/$G$18*FISSO!$E$18*#REF!))))</f>
        <v/>
      </c>
      <c r="P816" s="56">
        <f t="shared" si="49"/>
        <v>0</v>
      </c>
      <c r="Q816" s="45"/>
    </row>
    <row r="817" spans="12:17" ht="15" x14ac:dyDescent="0.3">
      <c r="L817" s="23" t="str">
        <f t="shared" si="50"/>
        <v/>
      </c>
      <c r="N817" s="53" t="str">
        <f>IF(B817="totale",SUM($N$26:N816),IF($B817="","",((1/$G$18*FISSO!$E$18*#REF!))))</f>
        <v/>
      </c>
      <c r="P817" s="56">
        <f t="shared" si="49"/>
        <v>0</v>
      </c>
      <c r="Q817" s="45"/>
    </row>
    <row r="818" spans="12:17" ht="15" x14ac:dyDescent="0.3">
      <c r="L818" s="23" t="str">
        <f t="shared" si="50"/>
        <v/>
      </c>
      <c r="N818" s="53" t="str">
        <f>IF(B818="totale",SUM($N$26:N817),IF($B818="","",((1/$G$18*FISSO!$E$18*#REF!))))</f>
        <v/>
      </c>
      <c r="P818" s="56">
        <f t="shared" si="49"/>
        <v>0</v>
      </c>
      <c r="Q818" s="45"/>
    </row>
    <row r="819" spans="12:17" ht="15" x14ac:dyDescent="0.3">
      <c r="L819" s="23" t="str">
        <f t="shared" si="50"/>
        <v/>
      </c>
      <c r="N819" s="53" t="str">
        <f>IF(B819="totale",SUM($N$26:N818),IF($B819="","",((1/$G$18*FISSO!$E$18*#REF!))))</f>
        <v/>
      </c>
      <c r="P819" s="56">
        <f t="shared" si="49"/>
        <v>0</v>
      </c>
      <c r="Q819" s="45"/>
    </row>
    <row r="820" spans="12:17" ht="15" x14ac:dyDescent="0.3">
      <c r="L820" s="23" t="str">
        <f t="shared" si="50"/>
        <v/>
      </c>
      <c r="N820" s="53" t="str">
        <f>IF(B820="totale",SUM($N$26:N819),IF($B820="","",((1/$G$18*FISSO!$E$18*#REF!))))</f>
        <v/>
      </c>
      <c r="P820" s="56">
        <f t="shared" si="49"/>
        <v>0</v>
      </c>
      <c r="Q820" s="45"/>
    </row>
    <row r="821" spans="12:17" ht="15" x14ac:dyDescent="0.3">
      <c r="L821" s="23" t="str">
        <f t="shared" si="50"/>
        <v/>
      </c>
      <c r="N821" s="53" t="str">
        <f>IF(B821="totale",SUM($N$26:N820),IF($B821="","",((1/$G$18*FISSO!$E$18*#REF!))))</f>
        <v/>
      </c>
      <c r="P821" s="56">
        <f t="shared" si="49"/>
        <v>0</v>
      </c>
      <c r="Q821" s="45"/>
    </row>
    <row r="822" spans="12:17" ht="15" x14ac:dyDescent="0.3">
      <c r="L822" s="23" t="str">
        <f t="shared" si="50"/>
        <v/>
      </c>
      <c r="N822" s="53" t="str">
        <f>IF(B822="totale",SUM($N$26:N821),IF($B822="","",((1/$G$18*FISSO!$E$18*#REF!))))</f>
        <v/>
      </c>
      <c r="P822" s="56">
        <f t="shared" si="49"/>
        <v>0</v>
      </c>
      <c r="Q822" s="45"/>
    </row>
    <row r="823" spans="12:17" ht="15" x14ac:dyDescent="0.3">
      <c r="L823" s="23" t="str">
        <f t="shared" si="50"/>
        <v/>
      </c>
      <c r="N823" s="53" t="str">
        <f>IF(B823="totale",SUM($N$26:N822),IF($B823="","",((1/$G$18*FISSO!$E$18*#REF!))))</f>
        <v/>
      </c>
      <c r="P823" s="56">
        <f t="shared" si="49"/>
        <v>0</v>
      </c>
      <c r="Q823" s="45"/>
    </row>
    <row r="824" spans="12:17" ht="15" x14ac:dyDescent="0.3">
      <c r="L824" s="23" t="str">
        <f t="shared" si="50"/>
        <v/>
      </c>
      <c r="N824" s="53" t="str">
        <f>IF(B824="totale",SUM($N$26:N823),IF($B824="","",((1/$G$18*FISSO!$E$18*#REF!))))</f>
        <v/>
      </c>
      <c r="P824" s="56">
        <f t="shared" si="49"/>
        <v>0</v>
      </c>
      <c r="Q824" s="45"/>
    </row>
    <row r="825" spans="12:17" ht="15" x14ac:dyDescent="0.3">
      <c r="L825" s="23" t="str">
        <f t="shared" si="50"/>
        <v/>
      </c>
      <c r="N825" s="53" t="str">
        <f>IF(B825="totale",SUM($N$26:N824),IF($B825="","",((1/$G$18*FISSO!$E$18*#REF!))))</f>
        <v/>
      </c>
      <c r="P825" s="56">
        <f t="shared" si="49"/>
        <v>0</v>
      </c>
      <c r="Q825" s="45"/>
    </row>
    <row r="826" spans="12:17" ht="15" x14ac:dyDescent="0.3">
      <c r="L826" s="23" t="str">
        <f t="shared" si="50"/>
        <v/>
      </c>
      <c r="N826" s="53" t="str">
        <f>IF(B826="totale",SUM($N$26:N825),IF($B826="","",((1/$G$18*FISSO!$E$18*#REF!))))</f>
        <v/>
      </c>
      <c r="P826" s="56">
        <f t="shared" si="49"/>
        <v>0</v>
      </c>
      <c r="Q826" s="45"/>
    </row>
    <row r="827" spans="12:17" ht="15" x14ac:dyDescent="0.3">
      <c r="L827" s="23" t="str">
        <f t="shared" si="50"/>
        <v/>
      </c>
      <c r="N827" s="53" t="str">
        <f>IF(B827="totale",SUM($N$26:N826),IF($B827="","",((1/$G$18*FISSO!$E$18*#REF!))))</f>
        <v/>
      </c>
      <c r="P827" s="56">
        <f t="shared" si="49"/>
        <v>0</v>
      </c>
      <c r="Q827" s="45"/>
    </row>
    <row r="828" spans="12:17" ht="15" x14ac:dyDescent="0.3">
      <c r="L828" s="23" t="str">
        <f t="shared" si="50"/>
        <v/>
      </c>
      <c r="N828" s="53" t="str">
        <f>IF(B828="totale",SUM($N$26:N827),IF($B828="","",((1/$G$18*FISSO!$E$18*#REF!))))</f>
        <v/>
      </c>
      <c r="P828" s="56">
        <f t="shared" si="49"/>
        <v>0</v>
      </c>
      <c r="Q828" s="45"/>
    </row>
    <row r="829" spans="12:17" ht="15" x14ac:dyDescent="0.3">
      <c r="L829" s="23" t="str">
        <f t="shared" si="50"/>
        <v/>
      </c>
      <c r="N829" s="53" t="str">
        <f>IF(B829="totale",SUM($N$26:N828),IF($B829="","",((1/$G$18*FISSO!$E$18*#REF!))))</f>
        <v/>
      </c>
      <c r="P829" s="56">
        <f t="shared" si="49"/>
        <v>0</v>
      </c>
      <c r="Q829" s="45"/>
    </row>
    <row r="830" spans="12:17" ht="15" x14ac:dyDescent="0.3">
      <c r="L830" s="23" t="str">
        <f t="shared" si="50"/>
        <v/>
      </c>
      <c r="N830" s="53" t="str">
        <f>IF(B830="totale",SUM($N$26:N829),IF($B830="","",((1/$G$18*FISSO!$E$18*#REF!))))</f>
        <v/>
      </c>
      <c r="P830" s="56">
        <f t="shared" si="49"/>
        <v>0</v>
      </c>
      <c r="Q830" s="45"/>
    </row>
    <row r="831" spans="12:17" ht="15" x14ac:dyDescent="0.3">
      <c r="L831" s="23" t="str">
        <f t="shared" si="50"/>
        <v/>
      </c>
      <c r="N831" s="53" t="str">
        <f>IF(B831="totale",SUM($N$26:N830),IF($B831="","",((1/$G$18*FISSO!$E$18*#REF!))))</f>
        <v/>
      </c>
      <c r="P831" s="56">
        <f t="shared" si="49"/>
        <v>0</v>
      </c>
      <c r="Q831" s="45"/>
    </row>
    <row r="832" spans="12:17" ht="15" x14ac:dyDescent="0.3">
      <c r="L832" s="23" t="str">
        <f t="shared" si="50"/>
        <v/>
      </c>
      <c r="N832" s="53" t="str">
        <f>IF(B832="totale",SUM($N$26:N831),IF($B832="","",((1/$G$18*FISSO!$E$18*#REF!))))</f>
        <v/>
      </c>
      <c r="P832" s="56">
        <f t="shared" si="49"/>
        <v>0</v>
      </c>
      <c r="Q832" s="45"/>
    </row>
    <row r="833" spans="12:17" ht="15" x14ac:dyDescent="0.3">
      <c r="L833" s="23" t="str">
        <f t="shared" si="50"/>
        <v/>
      </c>
      <c r="N833" s="53" t="str">
        <f>IF(B833="totale",SUM($N$26:N832),IF($B833="","",((1/$G$18*FISSO!$E$18*#REF!))))</f>
        <v/>
      </c>
      <c r="P833" s="56">
        <f t="shared" si="49"/>
        <v>0</v>
      </c>
      <c r="Q833" s="45"/>
    </row>
    <row r="834" spans="12:17" ht="15" x14ac:dyDescent="0.3">
      <c r="L834" s="23" t="str">
        <f t="shared" si="50"/>
        <v/>
      </c>
      <c r="N834" s="53" t="str">
        <f>IF(B834="totale",SUM($N$26:N833),IF($B834="","",((1/$G$18*FISSO!$E$18*#REF!))))</f>
        <v/>
      </c>
      <c r="P834" s="56">
        <f t="shared" si="49"/>
        <v>0</v>
      </c>
      <c r="Q834" s="45"/>
    </row>
    <row r="835" spans="12:17" ht="15" x14ac:dyDescent="0.3">
      <c r="L835" s="23" t="str">
        <f t="shared" si="50"/>
        <v/>
      </c>
      <c r="N835" s="53" t="str">
        <f>IF(B835="totale",SUM($N$26:N834),IF($B835="","",((1/$G$18*FISSO!$E$18*#REF!))))</f>
        <v/>
      </c>
      <c r="P835" s="56">
        <f t="shared" si="49"/>
        <v>0</v>
      </c>
      <c r="Q835" s="45"/>
    </row>
    <row r="836" spans="12:17" ht="15" x14ac:dyDescent="0.3">
      <c r="L836" s="23" t="str">
        <f t="shared" si="50"/>
        <v/>
      </c>
      <c r="N836" s="53" t="str">
        <f>IF(B836="totale",SUM($N$26:N835),IF($B836="","",((1/$G$18*FISSO!$E$18*#REF!))))</f>
        <v/>
      </c>
      <c r="P836" s="56">
        <f t="shared" si="49"/>
        <v>0</v>
      </c>
      <c r="Q836" s="45"/>
    </row>
    <row r="837" spans="12:17" ht="15" x14ac:dyDescent="0.3">
      <c r="L837" s="23" t="str">
        <f t="shared" si="50"/>
        <v/>
      </c>
      <c r="N837" s="53" t="str">
        <f>IF(B837="totale",SUM($N$26:N836),IF($B837="","",((1/$G$18*FISSO!$E$18*#REF!))))</f>
        <v/>
      </c>
      <c r="P837" s="56">
        <f t="shared" si="49"/>
        <v>0</v>
      </c>
      <c r="Q837" s="45"/>
    </row>
    <row r="838" spans="12:17" ht="15" x14ac:dyDescent="0.3">
      <c r="L838" s="23" t="str">
        <f t="shared" si="50"/>
        <v/>
      </c>
      <c r="N838" s="53" t="str">
        <f>IF(B838="totale",SUM($N$26:N837),IF($B838="","",((1/$G$18*FISSO!$E$18*#REF!))))</f>
        <v/>
      </c>
      <c r="P838" s="56">
        <f t="shared" si="49"/>
        <v>0</v>
      </c>
      <c r="Q838" s="45"/>
    </row>
    <row r="839" spans="12:17" ht="15" x14ac:dyDescent="0.3">
      <c r="L839" s="23" t="str">
        <f t="shared" si="50"/>
        <v/>
      </c>
      <c r="N839" s="53" t="str">
        <f>IF(B839="totale",SUM($N$26:N838),IF($B839="","",((1/$G$18*FISSO!$E$18*#REF!))))</f>
        <v/>
      </c>
      <c r="P839" s="56">
        <f t="shared" si="49"/>
        <v>0</v>
      </c>
      <c r="Q839" s="45"/>
    </row>
    <row r="840" spans="12:17" ht="15" x14ac:dyDescent="0.3">
      <c r="L840" s="23" t="str">
        <f t="shared" si="50"/>
        <v/>
      </c>
      <c r="N840" s="53" t="str">
        <f>IF(B840="totale",SUM($N$26:N839),IF($B840="","",((1/$G$18*FISSO!$E$18*#REF!))))</f>
        <v/>
      </c>
      <c r="P840" s="56">
        <f t="shared" si="49"/>
        <v>0</v>
      </c>
      <c r="Q840" s="45"/>
    </row>
    <row r="841" spans="12:17" ht="15" x14ac:dyDescent="0.3">
      <c r="L841" s="23" t="str">
        <f t="shared" si="50"/>
        <v/>
      </c>
      <c r="N841" s="53" t="str">
        <f>IF(B841="totale",SUM($N$26:N840),IF($B841="","",((1/$G$18*FISSO!$E$18*#REF!))))</f>
        <v/>
      </c>
      <c r="P841" s="56">
        <f t="shared" si="49"/>
        <v>0</v>
      </c>
      <c r="Q841" s="45"/>
    </row>
    <row r="842" spans="12:17" ht="15" x14ac:dyDescent="0.3">
      <c r="L842" s="23" t="str">
        <f t="shared" si="50"/>
        <v/>
      </c>
      <c r="N842" s="53" t="str">
        <f>IF(B842="totale",SUM($N$26:N841),IF($B842="","",((1/$G$18*FISSO!$E$18*#REF!))))</f>
        <v/>
      </c>
      <c r="P842" s="56">
        <f t="shared" si="49"/>
        <v>0</v>
      </c>
      <c r="Q842" s="45"/>
    </row>
    <row r="843" spans="12:17" ht="15" x14ac:dyDescent="0.3">
      <c r="L843" s="23" t="str">
        <f t="shared" si="50"/>
        <v/>
      </c>
      <c r="N843" s="53" t="str">
        <f>IF(B843="totale",SUM($N$26:N842),IF($B843="","",((1/$G$18*FISSO!$E$18*#REF!))))</f>
        <v/>
      </c>
      <c r="P843" s="56">
        <f t="shared" si="49"/>
        <v>0</v>
      </c>
      <c r="Q843" s="45"/>
    </row>
    <row r="844" spans="12:17" ht="15" x14ac:dyDescent="0.3">
      <c r="L844" s="23" t="str">
        <f t="shared" si="50"/>
        <v/>
      </c>
      <c r="N844" s="53" t="str">
        <f>IF(B844="totale",SUM($N$26:N843),IF($B844="","",((1/$G$18*FISSO!$E$18*#REF!))))</f>
        <v/>
      </c>
      <c r="P844" s="56">
        <f t="shared" si="49"/>
        <v>0</v>
      </c>
      <c r="Q844" s="45"/>
    </row>
    <row r="845" spans="12:17" ht="15" x14ac:dyDescent="0.3">
      <c r="L845" s="23" t="str">
        <f t="shared" si="50"/>
        <v/>
      </c>
      <c r="N845" s="53" t="str">
        <f>IF(B845="totale",SUM($N$26:N844),IF($B845="","",((1/$G$18*FISSO!$E$18*#REF!))))</f>
        <v/>
      </c>
      <c r="P845" s="56">
        <f t="shared" si="49"/>
        <v>0</v>
      </c>
      <c r="Q845" s="45"/>
    </row>
    <row r="846" spans="12:17" ht="15" x14ac:dyDescent="0.3">
      <c r="L846" s="23" t="str">
        <f t="shared" si="50"/>
        <v/>
      </c>
      <c r="N846" s="53" t="str">
        <f>IF(B846="totale",SUM($N$26:N845),IF($B846="","",((1/$G$18*FISSO!$E$18*#REF!))))</f>
        <v/>
      </c>
      <c r="P846" s="56">
        <f t="shared" si="49"/>
        <v>0</v>
      </c>
      <c r="Q846" s="45"/>
    </row>
    <row r="847" spans="12:17" ht="15" x14ac:dyDescent="0.3">
      <c r="L847" s="23" t="str">
        <f t="shared" si="50"/>
        <v/>
      </c>
      <c r="N847" s="53" t="str">
        <f>IF(B847="totale",SUM($N$26:N846),IF($B847="","",((1/$G$18*FISSO!$E$18*#REF!))))</f>
        <v/>
      </c>
      <c r="P847" s="56">
        <f t="shared" si="49"/>
        <v>0</v>
      </c>
      <c r="Q847" s="45"/>
    </row>
    <row r="848" spans="12:17" ht="15" x14ac:dyDescent="0.3">
      <c r="L848" s="23" t="str">
        <f t="shared" si="50"/>
        <v/>
      </c>
      <c r="N848" s="53" t="str">
        <f>IF(B848="totale",SUM($N$26:N847),IF($B848="","",((1/$G$18*FISSO!$E$18*#REF!))))</f>
        <v/>
      </c>
      <c r="P848" s="56">
        <f t="shared" si="49"/>
        <v>0</v>
      </c>
      <c r="Q848" s="45"/>
    </row>
    <row r="849" spans="12:17" ht="15" x14ac:dyDescent="0.3">
      <c r="L849" s="23" t="str">
        <f t="shared" si="50"/>
        <v/>
      </c>
      <c r="N849" s="53" t="str">
        <f>IF(B849="totale",SUM($N$26:N848),IF($B849="","",((1/$G$18*FISSO!$E$18*#REF!))))</f>
        <v/>
      </c>
      <c r="P849" s="56">
        <f t="shared" si="49"/>
        <v>0</v>
      </c>
      <c r="Q849" s="45"/>
    </row>
    <row r="850" spans="12:17" ht="15" x14ac:dyDescent="0.3">
      <c r="L850" s="23" t="str">
        <f t="shared" si="50"/>
        <v/>
      </c>
      <c r="N850" s="53" t="str">
        <f>IF(B850="totale",SUM($N$26:N849),IF($B850="","",((1/$G$18*FISSO!$E$18*#REF!))))</f>
        <v/>
      </c>
      <c r="P850" s="56">
        <f t="shared" si="49"/>
        <v>0</v>
      </c>
      <c r="Q850" s="45"/>
    </row>
    <row r="851" spans="12:17" ht="15" x14ac:dyDescent="0.3">
      <c r="L851" s="23" t="str">
        <f t="shared" si="50"/>
        <v/>
      </c>
      <c r="N851" s="53" t="str">
        <f>IF(B851="totale",SUM($N$26:N850),IF($B851="","",((1/$G$18*FISSO!$E$18*#REF!))))</f>
        <v/>
      </c>
      <c r="P851" s="56">
        <f t="shared" si="49"/>
        <v>0</v>
      </c>
      <c r="Q851" s="45"/>
    </row>
    <row r="852" spans="12:17" ht="15" x14ac:dyDescent="0.3">
      <c r="L852" s="23" t="str">
        <f t="shared" si="50"/>
        <v/>
      </c>
      <c r="N852" s="53" t="str">
        <f>IF(B852="totale",SUM($N$26:N851),IF($B852="","",((1/$G$18*FISSO!$E$18*#REF!))))</f>
        <v/>
      </c>
      <c r="P852" s="56">
        <f t="shared" si="49"/>
        <v>0</v>
      </c>
      <c r="Q852" s="45"/>
    </row>
    <row r="853" spans="12:17" ht="15" x14ac:dyDescent="0.3">
      <c r="L853" s="23" t="str">
        <f t="shared" si="50"/>
        <v/>
      </c>
      <c r="N853" s="53" t="str">
        <f>IF(B853="totale",SUM($N$26:N852),IF($B853="","",((1/$G$18*FISSO!$E$18*#REF!))))</f>
        <v/>
      </c>
      <c r="P853" s="56">
        <f t="shared" si="49"/>
        <v>0</v>
      </c>
      <c r="Q853" s="45"/>
    </row>
    <row r="854" spans="12:17" x14ac:dyDescent="0.2">
      <c r="N854" s="53" t="str">
        <f>IF(B854="totale",SUM($N$26:N853),IF($B854="","",((1/$G$18*FISSO!$E$18*#REF!))))</f>
        <v/>
      </c>
      <c r="P854" s="56">
        <f t="shared" si="49"/>
        <v>0</v>
      </c>
      <c r="Q854" s="45"/>
    </row>
    <row r="855" spans="12:17" x14ac:dyDescent="0.2">
      <c r="N855" s="53" t="str">
        <f>IF(B855="totale",SUM($N$26:N854),IF($B855="","",((1/$G$18*FISSO!$E$18*#REF!))))</f>
        <v/>
      </c>
      <c r="P855" s="56">
        <f t="shared" si="49"/>
        <v>0</v>
      </c>
      <c r="Q855" s="45"/>
    </row>
    <row r="856" spans="12:17" x14ac:dyDescent="0.2">
      <c r="N856" s="53" t="str">
        <f>IF(B856="totale",SUM($N$26:N855),IF($B856="","",((1/$G$18*FISSO!$E$18*#REF!))))</f>
        <v/>
      </c>
      <c r="P856" s="56">
        <f t="shared" si="49"/>
        <v>0</v>
      </c>
      <c r="Q856" s="45"/>
    </row>
    <row r="857" spans="12:17" x14ac:dyDescent="0.2">
      <c r="N857" s="53" t="str">
        <f>IF(B857="totale",SUM($N$26:N856),IF($B857="","",((1/$G$18*FISSO!$E$18*#REF!))))</f>
        <v/>
      </c>
      <c r="P857" s="56">
        <f t="shared" si="49"/>
        <v>0</v>
      </c>
      <c r="Q857" s="45"/>
    </row>
    <row r="858" spans="12:17" x14ac:dyDescent="0.2">
      <c r="N858" s="53" t="str">
        <f>IF(B858="totale",SUM($N$26:N857),IF($B858="","",((1/$G$18*FISSO!$E$18*#REF!))))</f>
        <v/>
      </c>
      <c r="P858" s="56">
        <f t="shared" si="49"/>
        <v>0</v>
      </c>
      <c r="Q858" s="45"/>
    </row>
    <row r="859" spans="12:17" x14ac:dyDescent="0.2">
      <c r="N859" s="53" t="str">
        <f>IF(B859="totale",SUM($N$26:N858),IF($B859="","",((1/$G$18*FISSO!$E$18*#REF!))))</f>
        <v/>
      </c>
      <c r="P859" s="56">
        <f t="shared" ref="P859:P922" si="51">ROUND(M859,2)</f>
        <v>0</v>
      </c>
      <c r="Q859" s="45"/>
    </row>
    <row r="860" spans="12:17" x14ac:dyDescent="0.2">
      <c r="N860" s="53" t="str">
        <f>IF(B860="totale",SUM($N$26:N859),IF($B860="","",((1/$G$18*FISSO!$E$18*#REF!))))</f>
        <v/>
      </c>
      <c r="P860" s="56">
        <f t="shared" si="51"/>
        <v>0</v>
      </c>
      <c r="Q860" s="45"/>
    </row>
    <row r="861" spans="12:17" x14ac:dyDescent="0.2">
      <c r="N861" s="53" t="str">
        <f>IF(B861="totale",SUM($N$26:N860),IF($B861="","",((1/$G$18*FISSO!$E$18*#REF!))))</f>
        <v/>
      </c>
      <c r="P861" s="56">
        <f t="shared" si="51"/>
        <v>0</v>
      </c>
      <c r="Q861" s="45"/>
    </row>
    <row r="862" spans="12:17" x14ac:dyDescent="0.2">
      <c r="N862" s="53" t="str">
        <f>IF(B862="totale",SUM($N$26:N861),IF($B862="","",((1/$G$18*FISSO!$E$18*#REF!))))</f>
        <v/>
      </c>
      <c r="P862" s="56">
        <f t="shared" si="51"/>
        <v>0</v>
      </c>
      <c r="Q862" s="45"/>
    </row>
    <row r="863" spans="12:17" x14ac:dyDescent="0.2">
      <c r="N863" s="53" t="str">
        <f>IF(B863="totale",SUM($N$26:N862),IF($B863="","",((1/$G$18*FISSO!$E$18*#REF!))))</f>
        <v/>
      </c>
      <c r="P863" s="56">
        <f t="shared" si="51"/>
        <v>0</v>
      </c>
      <c r="Q863" s="45"/>
    </row>
    <row r="864" spans="12:17" x14ac:dyDescent="0.2">
      <c r="N864" s="53" t="str">
        <f>IF(B864="totale",SUM($N$26:N863),IF($B864="","",((1/$G$18*FISSO!$E$18*#REF!))))</f>
        <v/>
      </c>
      <c r="P864" s="56">
        <f t="shared" si="51"/>
        <v>0</v>
      </c>
      <c r="Q864" s="45"/>
    </row>
    <row r="865" spans="14:17" x14ac:dyDescent="0.2">
      <c r="N865" s="53" t="str">
        <f>IF(B865="totale",SUM($N$26:N864),IF($B865="","",((1/$G$18*FISSO!$E$18*#REF!))))</f>
        <v/>
      </c>
      <c r="P865" s="56">
        <f t="shared" si="51"/>
        <v>0</v>
      </c>
      <c r="Q865" s="45"/>
    </row>
    <row r="866" spans="14:17" x14ac:dyDescent="0.2">
      <c r="N866" s="53" t="str">
        <f>IF(B866="totale",SUM($N$26:N865),IF($B866="","",((1/$G$18*FISSO!$E$18*#REF!))))</f>
        <v/>
      </c>
      <c r="P866" s="56">
        <f t="shared" si="51"/>
        <v>0</v>
      </c>
      <c r="Q866" s="45"/>
    </row>
    <row r="867" spans="14:17" x14ac:dyDescent="0.2">
      <c r="N867" s="53" t="str">
        <f>IF(B867="totale",SUM($N$26:N866),IF($B867="","",((1/$G$18*FISSO!$E$18*#REF!))))</f>
        <v/>
      </c>
      <c r="P867" s="56">
        <f t="shared" si="51"/>
        <v>0</v>
      </c>
      <c r="Q867" s="45"/>
    </row>
    <row r="868" spans="14:17" x14ac:dyDescent="0.2">
      <c r="N868" s="53" t="str">
        <f>IF(B868="totale",SUM($N$26:N867),IF($B868="","",((1/$G$18*FISSO!$E$18*#REF!))))</f>
        <v/>
      </c>
      <c r="P868" s="56">
        <f t="shared" si="51"/>
        <v>0</v>
      </c>
      <c r="Q868" s="45"/>
    </row>
    <row r="869" spans="14:17" x14ac:dyDescent="0.2">
      <c r="N869" s="53" t="str">
        <f>IF(B869="totale",SUM($N$26:N868),IF($B869="","",((1/$G$18*FISSO!$E$18*#REF!))))</f>
        <v/>
      </c>
      <c r="P869" s="56">
        <f t="shared" si="51"/>
        <v>0</v>
      </c>
      <c r="Q869" s="45"/>
    </row>
    <row r="870" spans="14:17" x14ac:dyDescent="0.2">
      <c r="N870" s="53" t="str">
        <f>IF(B870="totale",SUM($N$26:N869),IF($B870="","",((1/$G$18*FISSO!$E$18*#REF!))))</f>
        <v/>
      </c>
      <c r="P870" s="56">
        <f t="shared" si="51"/>
        <v>0</v>
      </c>
      <c r="Q870" s="45"/>
    </row>
    <row r="871" spans="14:17" x14ac:dyDescent="0.2">
      <c r="N871" s="53" t="str">
        <f>IF(B871="totale",SUM($N$26:N870),IF($B871="","",((1/$G$18*FISSO!$E$18*#REF!))))</f>
        <v/>
      </c>
      <c r="P871" s="56">
        <f t="shared" si="51"/>
        <v>0</v>
      </c>
      <c r="Q871" s="45"/>
    </row>
    <row r="872" spans="14:17" x14ac:dyDescent="0.2">
      <c r="N872" s="53" t="str">
        <f>IF(B872="totale",SUM($N$26:N871),IF($B872="","",((1/$G$18*FISSO!$E$18*#REF!))))</f>
        <v/>
      </c>
      <c r="P872" s="56">
        <f t="shared" si="51"/>
        <v>0</v>
      </c>
      <c r="Q872" s="45"/>
    </row>
    <row r="873" spans="14:17" x14ac:dyDescent="0.2">
      <c r="N873" s="53" t="str">
        <f>IF(B873="totale",SUM($N$26:N872),IF($B873="","",((1/$G$18*FISSO!$E$18*#REF!))))</f>
        <v/>
      </c>
      <c r="P873" s="56">
        <f t="shared" si="51"/>
        <v>0</v>
      </c>
      <c r="Q873" s="45"/>
    </row>
    <row r="874" spans="14:17" x14ac:dyDescent="0.2">
      <c r="N874" s="53" t="str">
        <f>IF(B874="totale",SUM($N$26:N873),IF($B874="","",((1/$G$18*FISSO!$E$18*#REF!))))</f>
        <v/>
      </c>
      <c r="P874" s="56">
        <f t="shared" si="51"/>
        <v>0</v>
      </c>
      <c r="Q874" s="45"/>
    </row>
    <row r="875" spans="14:17" x14ac:dyDescent="0.2">
      <c r="N875" s="53" t="str">
        <f>IF(B875="totale",SUM($N$26:N874),IF($B875="","",((1/$G$18*FISSO!$E$18*#REF!))))</f>
        <v/>
      </c>
      <c r="P875" s="56">
        <f t="shared" si="51"/>
        <v>0</v>
      </c>
      <c r="Q875" s="45"/>
    </row>
    <row r="876" spans="14:17" x14ac:dyDescent="0.2">
      <c r="N876" s="53" t="str">
        <f>IF(B876="totale",SUM($N$26:N875),IF($B876="","",((1/$G$18*FISSO!$E$18*#REF!))))</f>
        <v/>
      </c>
      <c r="P876" s="56">
        <f t="shared" si="51"/>
        <v>0</v>
      </c>
      <c r="Q876" s="45"/>
    </row>
    <row r="877" spans="14:17" x14ac:dyDescent="0.2">
      <c r="N877" s="53" t="str">
        <f>IF(B877="totale",SUM($N$26:N876),IF($B877="","",((1/$G$18*FISSO!$E$18*#REF!))))</f>
        <v/>
      </c>
      <c r="P877" s="56">
        <f t="shared" si="51"/>
        <v>0</v>
      </c>
      <c r="Q877" s="45"/>
    </row>
    <row r="878" spans="14:17" x14ac:dyDescent="0.2">
      <c r="N878" s="53" t="str">
        <f>IF(B878="totale",SUM($N$26:N877),IF($B878="","",((1/$G$18*FISSO!$E$18*#REF!))))</f>
        <v/>
      </c>
      <c r="P878" s="56">
        <f t="shared" si="51"/>
        <v>0</v>
      </c>
      <c r="Q878" s="45"/>
    </row>
    <row r="879" spans="14:17" x14ac:dyDescent="0.2">
      <c r="N879" s="53" t="str">
        <f>IF(B879="totale",SUM($N$26:N878),IF($B879="","",((1/$G$18*FISSO!$E$18*#REF!))))</f>
        <v/>
      </c>
      <c r="P879" s="56">
        <f t="shared" si="51"/>
        <v>0</v>
      </c>
      <c r="Q879" s="45"/>
    </row>
    <row r="880" spans="14:17" x14ac:dyDescent="0.2">
      <c r="N880" s="53" t="str">
        <f>IF(B880="totale",SUM($N$26:N879),IF($B880="","",((1/$G$18*FISSO!$E$18*#REF!))))</f>
        <v/>
      </c>
      <c r="P880" s="56">
        <f t="shared" si="51"/>
        <v>0</v>
      </c>
      <c r="Q880" s="45"/>
    </row>
    <row r="881" spans="14:17" x14ac:dyDescent="0.2">
      <c r="N881" s="53" t="str">
        <f>IF(B881="totale",SUM($N$26:N880),IF($B881="","",((1/$G$18*FISSO!$E$18*#REF!))))</f>
        <v/>
      </c>
      <c r="P881" s="56">
        <f t="shared" si="51"/>
        <v>0</v>
      </c>
      <c r="Q881" s="45"/>
    </row>
    <row r="882" spans="14:17" x14ac:dyDescent="0.2">
      <c r="N882" s="53" t="str">
        <f>IF(B882="totale",SUM($N$26:N881),IF($B882="","",((1/$G$18*FISSO!$E$18*#REF!))))</f>
        <v/>
      </c>
      <c r="P882" s="56">
        <f t="shared" si="51"/>
        <v>0</v>
      </c>
      <c r="Q882" s="45"/>
    </row>
    <row r="883" spans="14:17" x14ac:dyDescent="0.2">
      <c r="N883" s="53" t="str">
        <f>IF(B883="totale",SUM($N$26:N882),IF($B883="","",((1/$G$18*FISSO!$E$18*#REF!))))</f>
        <v/>
      </c>
      <c r="P883" s="56">
        <f t="shared" si="51"/>
        <v>0</v>
      </c>
      <c r="Q883" s="45"/>
    </row>
    <row r="884" spans="14:17" x14ac:dyDescent="0.2">
      <c r="N884" s="53" t="str">
        <f>IF(B884="totale",SUM($N$26:N883),IF($B884="","",((1/$G$18*FISSO!$E$18*#REF!))))</f>
        <v/>
      </c>
      <c r="P884" s="56">
        <f t="shared" si="51"/>
        <v>0</v>
      </c>
      <c r="Q884" s="45"/>
    </row>
    <row r="885" spans="14:17" x14ac:dyDescent="0.2">
      <c r="N885" s="53" t="str">
        <f>IF(B885="totale",SUM($N$26:N884),IF($B885="","",((1/$G$18*FISSO!$E$18*#REF!))))</f>
        <v/>
      </c>
      <c r="P885" s="56">
        <f t="shared" si="51"/>
        <v>0</v>
      </c>
      <c r="Q885" s="45"/>
    </row>
    <row r="886" spans="14:17" x14ac:dyDescent="0.2">
      <c r="N886" s="53" t="str">
        <f>IF(B886="totale",SUM($N$26:N885),IF($B886="","",((1/$G$18*FISSO!$E$18*#REF!))))</f>
        <v/>
      </c>
      <c r="P886" s="56">
        <f t="shared" si="51"/>
        <v>0</v>
      </c>
      <c r="Q886" s="45"/>
    </row>
    <row r="887" spans="14:17" x14ac:dyDescent="0.2">
      <c r="N887" s="53" t="str">
        <f>IF(B887="totale",SUM($N$26:N886),IF($B887="","",((1/$G$18*FISSO!$E$18*#REF!))))</f>
        <v/>
      </c>
      <c r="P887" s="56">
        <f t="shared" si="51"/>
        <v>0</v>
      </c>
      <c r="Q887" s="45"/>
    </row>
    <row r="888" spans="14:17" x14ac:dyDescent="0.2">
      <c r="N888" s="53" t="str">
        <f>IF(B888="totale",SUM($N$26:N887),IF($B888="","",((1/$G$18*FISSO!$E$18*#REF!))))</f>
        <v/>
      </c>
      <c r="P888" s="56">
        <f t="shared" si="51"/>
        <v>0</v>
      </c>
      <c r="Q888" s="45"/>
    </row>
    <row r="889" spans="14:17" x14ac:dyDescent="0.2">
      <c r="N889" s="53" t="str">
        <f>IF(B889="totale",SUM($N$26:N888),IF($B889="","",((1/$G$18*FISSO!$E$18*#REF!))))</f>
        <v/>
      </c>
      <c r="P889" s="56">
        <f t="shared" si="51"/>
        <v>0</v>
      </c>
      <c r="Q889" s="45"/>
    </row>
    <row r="890" spans="14:17" x14ac:dyDescent="0.2">
      <c r="N890" s="53" t="str">
        <f>IF(B890="totale",SUM($N$26:N889),IF($B890="","",((1/$G$18*FISSO!$E$18*#REF!))))</f>
        <v/>
      </c>
      <c r="P890" s="56">
        <f t="shared" si="51"/>
        <v>0</v>
      </c>
      <c r="Q890" s="45"/>
    </row>
    <row r="891" spans="14:17" x14ac:dyDescent="0.2">
      <c r="N891" s="53" t="str">
        <f>IF(B891="totale",SUM($N$26:N890),IF($B891="","",((1/$G$18*FISSO!$E$18*#REF!))))</f>
        <v/>
      </c>
      <c r="P891" s="56">
        <f t="shared" si="51"/>
        <v>0</v>
      </c>
      <c r="Q891" s="45"/>
    </row>
    <row r="892" spans="14:17" x14ac:dyDescent="0.2">
      <c r="N892" s="53" t="str">
        <f>IF(B892="totale",SUM($N$26:N891),IF($B892="","",((1/$G$18*FISSO!$E$18*#REF!))))</f>
        <v/>
      </c>
      <c r="P892" s="56">
        <f t="shared" si="51"/>
        <v>0</v>
      </c>
      <c r="Q892" s="45"/>
    </row>
    <row r="893" spans="14:17" x14ac:dyDescent="0.2">
      <c r="N893" s="53" t="str">
        <f>IF(B893="totale",SUM($N$26:N892),IF($B893="","",((1/$G$18*FISSO!$E$18*#REF!))))</f>
        <v/>
      </c>
      <c r="P893" s="56">
        <f t="shared" si="51"/>
        <v>0</v>
      </c>
      <c r="Q893" s="45"/>
    </row>
    <row r="894" spans="14:17" x14ac:dyDescent="0.2">
      <c r="N894" s="53" t="str">
        <f>IF(B894="totale",SUM($N$26:N893),IF($B894="","",((1/$G$18*FISSO!$E$18*#REF!))))</f>
        <v/>
      </c>
      <c r="P894" s="56">
        <f t="shared" si="51"/>
        <v>0</v>
      </c>
      <c r="Q894" s="45"/>
    </row>
    <row r="895" spans="14:17" x14ac:dyDescent="0.2">
      <c r="N895" s="53" t="str">
        <f>IF(B895="totale",SUM($N$26:N894),IF($B895="","",((1/$G$18*FISSO!$E$18*#REF!))))</f>
        <v/>
      </c>
      <c r="P895" s="56">
        <f t="shared" si="51"/>
        <v>0</v>
      </c>
      <c r="Q895" s="45"/>
    </row>
    <row r="896" spans="14:17" x14ac:dyDescent="0.2">
      <c r="N896" s="53" t="str">
        <f>IF(B896="totale",SUM($N$26:N895),IF($B896="","",((1/$G$18*FISSO!$E$18*#REF!))))</f>
        <v/>
      </c>
      <c r="P896" s="56">
        <f t="shared" si="51"/>
        <v>0</v>
      </c>
      <c r="Q896" s="45"/>
    </row>
    <row r="897" spans="14:17" x14ac:dyDescent="0.2">
      <c r="N897" s="53" t="str">
        <f>IF(B897="totale",SUM($N$26:N896),IF($B897="","",((1/$G$18*FISSO!$E$18*#REF!))))</f>
        <v/>
      </c>
      <c r="P897" s="56">
        <f t="shared" si="51"/>
        <v>0</v>
      </c>
      <c r="Q897" s="45"/>
    </row>
    <row r="898" spans="14:17" x14ac:dyDescent="0.2">
      <c r="N898" s="53" t="str">
        <f>IF(B898="totale",SUM($N$26:N897),IF($B898="","",((1/$G$18*FISSO!$E$18*#REF!))))</f>
        <v/>
      </c>
      <c r="P898" s="56">
        <f t="shared" si="51"/>
        <v>0</v>
      </c>
      <c r="Q898" s="45"/>
    </row>
    <row r="899" spans="14:17" x14ac:dyDescent="0.2">
      <c r="N899" s="53" t="str">
        <f>IF(B899="totale",SUM($N$26:N898),IF($B899="","",((1/$G$18*FISSO!$E$18*#REF!))))</f>
        <v/>
      </c>
      <c r="P899" s="56">
        <f t="shared" si="51"/>
        <v>0</v>
      </c>
      <c r="Q899" s="45"/>
    </row>
    <row r="900" spans="14:17" x14ac:dyDescent="0.2">
      <c r="N900" s="53" t="str">
        <f>IF(B900="totale",SUM($N$26:N899),IF($B900="","",((1/$G$18*FISSO!$E$18*#REF!))))</f>
        <v/>
      </c>
      <c r="P900" s="56">
        <f t="shared" si="51"/>
        <v>0</v>
      </c>
      <c r="Q900" s="45"/>
    </row>
    <row r="901" spans="14:17" x14ac:dyDescent="0.2">
      <c r="N901" s="53" t="str">
        <f>IF(B901="totale",SUM($N$26:N900),IF($B901="","",((1/$G$18*FISSO!$E$18*#REF!))))</f>
        <v/>
      </c>
      <c r="P901" s="56">
        <f t="shared" si="51"/>
        <v>0</v>
      </c>
      <c r="Q901" s="45"/>
    </row>
    <row r="902" spans="14:17" x14ac:dyDescent="0.2">
      <c r="N902" s="53" t="str">
        <f>IF(B902="totale",SUM($N$26:N901),IF($B902="","",((1/$G$18*FISSO!$E$18*#REF!))))</f>
        <v/>
      </c>
      <c r="P902" s="56">
        <f t="shared" si="51"/>
        <v>0</v>
      </c>
      <c r="Q902" s="45"/>
    </row>
    <row r="903" spans="14:17" x14ac:dyDescent="0.2">
      <c r="N903" s="53" t="str">
        <f>IF(B903="totale",SUM($N$26:N902),IF($B903="","",((1/$G$18*FISSO!$E$18*#REF!))))</f>
        <v/>
      </c>
      <c r="P903" s="56">
        <f t="shared" si="51"/>
        <v>0</v>
      </c>
      <c r="Q903" s="45"/>
    </row>
    <row r="904" spans="14:17" x14ac:dyDescent="0.2">
      <c r="N904" s="53" t="str">
        <f>IF(B904="totale",SUM($N$26:N903),IF($B904="","",((1/$G$18*FISSO!$E$18*#REF!))))</f>
        <v/>
      </c>
      <c r="P904" s="56">
        <f t="shared" si="51"/>
        <v>0</v>
      </c>
      <c r="Q904" s="45"/>
    </row>
    <row r="905" spans="14:17" x14ac:dyDescent="0.2">
      <c r="N905" s="53" t="str">
        <f>IF(B905="totale",SUM($N$26:N904),IF($B905="","",((1/$G$18*FISSO!$E$18*#REF!))))</f>
        <v/>
      </c>
      <c r="P905" s="56">
        <f t="shared" si="51"/>
        <v>0</v>
      </c>
      <c r="Q905" s="45"/>
    </row>
    <row r="906" spans="14:17" x14ac:dyDescent="0.2">
      <c r="N906" s="53" t="str">
        <f>IF(B906="totale",SUM($N$26:N905),IF($B906="","",((1/$G$18*FISSO!$E$18*#REF!))))</f>
        <v/>
      </c>
      <c r="P906" s="56">
        <f t="shared" si="51"/>
        <v>0</v>
      </c>
      <c r="Q906" s="45"/>
    </row>
    <row r="907" spans="14:17" x14ac:dyDescent="0.2">
      <c r="N907" s="53" t="str">
        <f>IF(B907="totale",SUM($N$26:N906),IF($B907="","",((1/$G$18*FISSO!$E$18*#REF!))))</f>
        <v/>
      </c>
      <c r="P907" s="56">
        <f t="shared" si="51"/>
        <v>0</v>
      </c>
      <c r="Q907" s="45"/>
    </row>
    <row r="908" spans="14:17" x14ac:dyDescent="0.2">
      <c r="N908" s="53" t="str">
        <f>IF(B908="totale",SUM($N$26:N907),IF($B908="","",((1/$G$18*FISSO!$E$18*#REF!))))</f>
        <v/>
      </c>
      <c r="P908" s="56">
        <f t="shared" si="51"/>
        <v>0</v>
      </c>
      <c r="Q908" s="45"/>
    </row>
    <row r="909" spans="14:17" x14ac:dyDescent="0.2">
      <c r="N909" s="53" t="str">
        <f>IF(B909="totale",SUM($N$26:N908),IF($B909="","",((1/$G$18*FISSO!$E$18*#REF!))))</f>
        <v/>
      </c>
      <c r="P909" s="56">
        <f t="shared" si="51"/>
        <v>0</v>
      </c>
      <c r="Q909" s="45"/>
    </row>
    <row r="910" spans="14:17" x14ac:dyDescent="0.2">
      <c r="N910" s="53" t="str">
        <f>IF(B910="totale",SUM($N$26:N909),IF($B910="","",((1/$G$18*FISSO!$E$18*#REF!))))</f>
        <v/>
      </c>
      <c r="P910" s="56">
        <f t="shared" si="51"/>
        <v>0</v>
      </c>
      <c r="Q910" s="45"/>
    </row>
    <row r="911" spans="14:17" x14ac:dyDescent="0.2">
      <c r="N911" s="53" t="str">
        <f>IF(B911="totale",SUM($N$26:N910),IF($B911="","",((1/$G$18*FISSO!$E$18*#REF!))))</f>
        <v/>
      </c>
      <c r="P911" s="56">
        <f t="shared" si="51"/>
        <v>0</v>
      </c>
      <c r="Q911" s="45"/>
    </row>
    <row r="912" spans="14:17" x14ac:dyDescent="0.2">
      <c r="N912" s="53" t="str">
        <f>IF(B912="totale",SUM($N$26:N911),IF($B912="","",((1/$G$18*FISSO!$E$18*#REF!))))</f>
        <v/>
      </c>
      <c r="P912" s="56">
        <f t="shared" si="51"/>
        <v>0</v>
      </c>
      <c r="Q912" s="45"/>
    </row>
    <row r="913" spans="14:17" x14ac:dyDescent="0.2">
      <c r="N913" s="53" t="str">
        <f>IF(B913="totale",SUM($N$26:N912),IF($B913="","",((1/$G$18*FISSO!$E$18*#REF!))))</f>
        <v/>
      </c>
      <c r="P913" s="56">
        <f t="shared" si="51"/>
        <v>0</v>
      </c>
      <c r="Q913" s="45"/>
    </row>
    <row r="914" spans="14:17" x14ac:dyDescent="0.2">
      <c r="N914" s="53" t="str">
        <f>IF(B914="totale",SUM($N$26:N913),IF($B914="","",((1/$G$18*FISSO!$E$18*#REF!))))</f>
        <v/>
      </c>
      <c r="P914" s="56">
        <f t="shared" si="51"/>
        <v>0</v>
      </c>
      <c r="Q914" s="45"/>
    </row>
    <row r="915" spans="14:17" x14ac:dyDescent="0.2">
      <c r="N915" s="53" t="str">
        <f>IF(B915="totale",SUM($N$26:N914),IF($B915="","",((1/$G$18*FISSO!$E$18*#REF!))))</f>
        <v/>
      </c>
      <c r="P915" s="56">
        <f t="shared" si="51"/>
        <v>0</v>
      </c>
      <c r="Q915" s="45"/>
    </row>
    <row r="916" spans="14:17" x14ac:dyDescent="0.2">
      <c r="N916" s="53" t="str">
        <f>IF(B916="totale",SUM($N$26:N915),IF($B916="","",((1/$G$18*FISSO!$E$18*#REF!))))</f>
        <v/>
      </c>
      <c r="P916" s="56">
        <f t="shared" si="51"/>
        <v>0</v>
      </c>
      <c r="Q916" s="45"/>
    </row>
    <row r="917" spans="14:17" x14ac:dyDescent="0.2">
      <c r="N917" s="53" t="str">
        <f>IF(B917="totale",SUM($N$26:N916),IF($B917="","",((1/$G$18*FISSO!$E$18*#REF!))))</f>
        <v/>
      </c>
      <c r="P917" s="56">
        <f t="shared" si="51"/>
        <v>0</v>
      </c>
      <c r="Q917" s="45"/>
    </row>
    <row r="918" spans="14:17" x14ac:dyDescent="0.2">
      <c r="N918" s="53" t="str">
        <f>IF(B918="totale",SUM($N$26:N917),IF($B918="","",((1/$G$18*FISSO!$E$18*#REF!))))</f>
        <v/>
      </c>
      <c r="P918" s="56">
        <f t="shared" si="51"/>
        <v>0</v>
      </c>
      <c r="Q918" s="45"/>
    </row>
    <row r="919" spans="14:17" x14ac:dyDescent="0.2">
      <c r="N919" s="53" t="str">
        <f>IF(B919="totale",SUM($N$26:N918),IF($B919="","",((1/$G$18*FISSO!$E$18*#REF!))))</f>
        <v/>
      </c>
      <c r="P919" s="56">
        <f t="shared" si="51"/>
        <v>0</v>
      </c>
      <c r="Q919" s="45"/>
    </row>
    <row r="920" spans="14:17" x14ac:dyDescent="0.2">
      <c r="N920" s="53" t="str">
        <f>IF(B920="totale",SUM($N$26:N919),IF($B920="","",((1/$G$18*FISSO!$E$18*#REF!))))</f>
        <v/>
      </c>
      <c r="P920" s="56">
        <f t="shared" si="51"/>
        <v>0</v>
      </c>
      <c r="Q920" s="45"/>
    </row>
    <row r="921" spans="14:17" x14ac:dyDescent="0.2">
      <c r="N921" s="53" t="str">
        <f>IF(B921="totale",SUM($N$26:N920),IF($B921="","",((1/$G$18*FISSO!$E$18*#REF!))))</f>
        <v/>
      </c>
      <c r="P921" s="56">
        <f t="shared" si="51"/>
        <v>0</v>
      </c>
      <c r="Q921" s="45"/>
    </row>
    <row r="922" spans="14:17" x14ac:dyDescent="0.2">
      <c r="N922" s="53" t="str">
        <f>IF(B922="totale",SUM($N$26:N921),IF($B922="","",((1/$G$18*FISSO!$E$18*#REF!))))</f>
        <v/>
      </c>
      <c r="P922" s="56">
        <f t="shared" si="51"/>
        <v>0</v>
      </c>
      <c r="Q922" s="45"/>
    </row>
    <row r="923" spans="14:17" x14ac:dyDescent="0.2">
      <c r="N923" s="53" t="str">
        <f>IF(B923="totale",SUM($N$26:N922),IF($B923="","",((1/$G$18*FISSO!$E$18*#REF!))))</f>
        <v/>
      </c>
      <c r="P923" s="56">
        <f t="shared" ref="P923:P986" si="52">ROUND(M923,2)</f>
        <v>0</v>
      </c>
      <c r="Q923" s="45"/>
    </row>
    <row r="924" spans="14:17" x14ac:dyDescent="0.2">
      <c r="N924" s="53" t="str">
        <f>IF(B924="totale",SUM($N$26:N923),IF($B924="","",((1/$G$18*FISSO!$E$18*#REF!))))</f>
        <v/>
      </c>
      <c r="P924" s="56">
        <f t="shared" si="52"/>
        <v>0</v>
      </c>
      <c r="Q924" s="45"/>
    </row>
    <row r="925" spans="14:17" x14ac:dyDescent="0.2">
      <c r="N925" s="53" t="str">
        <f>IF(B925="totale",SUM($N$26:N924),IF($B925="","",((1/$G$18*FISSO!$E$18*#REF!))))</f>
        <v/>
      </c>
      <c r="P925" s="56">
        <f t="shared" si="52"/>
        <v>0</v>
      </c>
      <c r="Q925" s="45"/>
    </row>
    <row r="926" spans="14:17" x14ac:dyDescent="0.2">
      <c r="N926" s="53" t="str">
        <f>IF(B926="totale",SUM($N$26:N925),IF($B926="","",((1/$G$18*FISSO!$E$18*#REF!))))</f>
        <v/>
      </c>
      <c r="P926" s="56">
        <f t="shared" si="52"/>
        <v>0</v>
      </c>
      <c r="Q926" s="45"/>
    </row>
    <row r="927" spans="14:17" x14ac:dyDescent="0.2">
      <c r="N927" s="53" t="str">
        <f>IF(B927="totale",SUM($N$26:N926),IF($B927="","",((1/$G$18*FISSO!$E$18*#REF!))))</f>
        <v/>
      </c>
      <c r="P927" s="56">
        <f t="shared" si="52"/>
        <v>0</v>
      </c>
      <c r="Q927" s="45"/>
    </row>
    <row r="928" spans="14:17" x14ac:dyDescent="0.2">
      <c r="N928" s="53" t="str">
        <f>IF(B928="totale",SUM($N$26:N927),IF($B928="","",((1/$G$18*FISSO!$E$18*#REF!))))</f>
        <v/>
      </c>
      <c r="P928" s="56">
        <f t="shared" si="52"/>
        <v>0</v>
      </c>
      <c r="Q928" s="45"/>
    </row>
    <row r="929" spans="14:17" x14ac:dyDescent="0.2">
      <c r="N929" s="53" t="str">
        <f>IF(B929="totale",SUM($N$26:N928),IF($B929="","",((1/$G$18*FISSO!$E$18*#REF!))))</f>
        <v/>
      </c>
      <c r="P929" s="56">
        <f t="shared" si="52"/>
        <v>0</v>
      </c>
      <c r="Q929" s="45"/>
    </row>
    <row r="930" spans="14:17" x14ac:dyDescent="0.2">
      <c r="N930" s="53" t="str">
        <f>IF(B930="totale",SUM($N$26:N929),IF($B930="","",((1/$G$18*FISSO!$E$18*#REF!))))</f>
        <v/>
      </c>
      <c r="P930" s="56">
        <f t="shared" si="52"/>
        <v>0</v>
      </c>
      <c r="Q930" s="45"/>
    </row>
    <row r="931" spans="14:17" x14ac:dyDescent="0.2">
      <c r="N931" s="53" t="str">
        <f>IF(B931="totale",SUM($N$26:N930),IF($B931="","",((1/$G$18*FISSO!$E$18*#REF!))))</f>
        <v/>
      </c>
      <c r="P931" s="56">
        <f t="shared" si="52"/>
        <v>0</v>
      </c>
      <c r="Q931" s="45"/>
    </row>
    <row r="932" spans="14:17" x14ac:dyDescent="0.2">
      <c r="N932" s="53" t="str">
        <f>IF(B932="totale",SUM($N$26:N931),IF($B932="","",((1/$G$18*FISSO!$E$18*#REF!))))</f>
        <v/>
      </c>
      <c r="P932" s="56">
        <f t="shared" si="52"/>
        <v>0</v>
      </c>
      <c r="Q932" s="45"/>
    </row>
    <row r="933" spans="14:17" x14ac:dyDescent="0.2">
      <c r="N933" s="53" t="str">
        <f>IF(B933="totale",SUM($N$26:N932),IF($B933="","",((1/$G$18*FISSO!$E$18*#REF!))))</f>
        <v/>
      </c>
      <c r="P933" s="56">
        <f t="shared" si="52"/>
        <v>0</v>
      </c>
      <c r="Q933" s="45"/>
    </row>
    <row r="934" spans="14:17" x14ac:dyDescent="0.2">
      <c r="N934" s="53" t="str">
        <f>IF(B934="totale",SUM($N$26:N933),IF($B934="","",((1/$G$18*FISSO!$E$18*#REF!))))</f>
        <v/>
      </c>
      <c r="P934" s="56">
        <f t="shared" si="52"/>
        <v>0</v>
      </c>
      <c r="Q934" s="45"/>
    </row>
    <row r="935" spans="14:17" x14ac:dyDescent="0.2">
      <c r="N935" s="53" t="str">
        <f>IF(B935="totale",SUM($N$26:N934),IF($B935="","",((1/$G$18*FISSO!$E$18*#REF!))))</f>
        <v/>
      </c>
      <c r="P935" s="56">
        <f t="shared" si="52"/>
        <v>0</v>
      </c>
      <c r="Q935" s="45"/>
    </row>
    <row r="936" spans="14:17" x14ac:dyDescent="0.2">
      <c r="N936" s="53" t="str">
        <f>IF(B936="totale",SUM($N$26:N935),IF($B936="","",((1/$G$18*FISSO!$E$18*#REF!))))</f>
        <v/>
      </c>
      <c r="P936" s="56">
        <f t="shared" si="52"/>
        <v>0</v>
      </c>
      <c r="Q936" s="45"/>
    </row>
    <row r="937" spans="14:17" x14ac:dyDescent="0.2">
      <c r="N937" s="53" t="str">
        <f>IF(B937="totale",SUM($N$26:N936),IF($B937="","",((1/$G$18*FISSO!$E$18*#REF!))))</f>
        <v/>
      </c>
      <c r="P937" s="56">
        <f t="shared" si="52"/>
        <v>0</v>
      </c>
      <c r="Q937" s="45"/>
    </row>
    <row r="938" spans="14:17" x14ac:dyDescent="0.2">
      <c r="N938" s="53" t="str">
        <f>IF(B938="totale",SUM($N$26:N937),IF($B938="","",((1/$G$18*FISSO!$E$18*#REF!))))</f>
        <v/>
      </c>
      <c r="P938" s="56">
        <f t="shared" si="52"/>
        <v>0</v>
      </c>
      <c r="Q938" s="45"/>
    </row>
    <row r="939" spans="14:17" x14ac:dyDescent="0.2">
      <c r="N939" s="53" t="str">
        <f>IF(B939="totale",SUM($N$26:N938),IF($B939="","",((1/$G$18*FISSO!$E$18*#REF!))))</f>
        <v/>
      </c>
      <c r="P939" s="56">
        <f t="shared" si="52"/>
        <v>0</v>
      </c>
      <c r="Q939" s="45"/>
    </row>
    <row r="940" spans="14:17" x14ac:dyDescent="0.2">
      <c r="N940" s="53" t="str">
        <f>IF(B940="totale",SUM($N$26:N939),IF($B940="","",((1/$G$18*FISSO!$E$18*#REF!))))</f>
        <v/>
      </c>
      <c r="P940" s="56">
        <f t="shared" si="52"/>
        <v>0</v>
      </c>
      <c r="Q940" s="45"/>
    </row>
    <row r="941" spans="14:17" x14ac:dyDescent="0.2">
      <c r="N941" s="53" t="str">
        <f>IF(B941="totale",SUM($N$26:N940),IF($B941="","",((1/$G$18*FISSO!$E$18*#REF!))))</f>
        <v/>
      </c>
      <c r="P941" s="56">
        <f t="shared" si="52"/>
        <v>0</v>
      </c>
      <c r="Q941" s="45"/>
    </row>
    <row r="942" spans="14:17" x14ac:dyDescent="0.2">
      <c r="N942" s="53" t="str">
        <f>IF(B942="totale",SUM($N$26:N941),IF($B942="","",((1/$G$18*FISSO!$E$18*#REF!))))</f>
        <v/>
      </c>
      <c r="P942" s="56">
        <f t="shared" si="52"/>
        <v>0</v>
      </c>
      <c r="Q942" s="45"/>
    </row>
    <row r="943" spans="14:17" x14ac:dyDescent="0.2">
      <c r="N943" s="53" t="str">
        <f>IF(B943="totale",SUM($N$26:N942),IF($B943="","",((1/$G$18*FISSO!$E$18*#REF!))))</f>
        <v/>
      </c>
      <c r="P943" s="56">
        <f t="shared" si="52"/>
        <v>0</v>
      </c>
      <c r="Q943" s="45"/>
    </row>
    <row r="944" spans="14:17" x14ac:dyDescent="0.2">
      <c r="N944" s="53" t="str">
        <f>IF(B944="totale",SUM($N$26:N943),IF($B944="","",((1/$G$18*FISSO!$E$18*#REF!))))</f>
        <v/>
      </c>
      <c r="P944" s="56">
        <f t="shared" si="52"/>
        <v>0</v>
      </c>
      <c r="Q944" s="45"/>
    </row>
    <row r="945" spans="14:17" x14ac:dyDescent="0.2">
      <c r="N945" s="53" t="str">
        <f>IF(B945="totale",SUM($N$26:N944),IF($B945="","",((1/$G$18*FISSO!$E$18*#REF!))))</f>
        <v/>
      </c>
      <c r="P945" s="56">
        <f t="shared" si="52"/>
        <v>0</v>
      </c>
      <c r="Q945" s="45"/>
    </row>
    <row r="946" spans="14:17" x14ac:dyDescent="0.2">
      <c r="N946" s="53" t="str">
        <f>IF(B946="totale",SUM($N$26:N945),IF($B946="","",((1/$G$18*FISSO!$E$18*#REF!))))</f>
        <v/>
      </c>
      <c r="P946" s="56">
        <f t="shared" si="52"/>
        <v>0</v>
      </c>
      <c r="Q946" s="45"/>
    </row>
    <row r="947" spans="14:17" x14ac:dyDescent="0.2">
      <c r="N947" s="53" t="str">
        <f>IF(B947="totale",SUM($N$26:N946),IF($B947="","",((1/$G$18*FISSO!$E$18*#REF!))))</f>
        <v/>
      </c>
      <c r="P947" s="56">
        <f t="shared" si="52"/>
        <v>0</v>
      </c>
      <c r="Q947" s="45"/>
    </row>
    <row r="948" spans="14:17" x14ac:dyDescent="0.2">
      <c r="N948" s="53" t="str">
        <f>IF(B948="totale",SUM($N$26:N947),IF($B948="","",((1/$G$18*FISSO!$E$18*#REF!))))</f>
        <v/>
      </c>
      <c r="P948" s="56">
        <f t="shared" si="52"/>
        <v>0</v>
      </c>
      <c r="Q948" s="45"/>
    </row>
    <row r="949" spans="14:17" x14ac:dyDescent="0.2">
      <c r="N949" s="53" t="str">
        <f>IF(B949="totale",SUM($N$26:N948),IF($B949="","",((1/$G$18*FISSO!$E$18*#REF!))))</f>
        <v/>
      </c>
      <c r="P949" s="56">
        <f t="shared" si="52"/>
        <v>0</v>
      </c>
      <c r="Q949" s="45"/>
    </row>
    <row r="950" spans="14:17" x14ac:dyDescent="0.2">
      <c r="N950" s="53" t="str">
        <f>IF(B950="totale",SUM($N$26:N949),IF($B950="","",((1/$G$18*FISSO!$E$18*#REF!))))</f>
        <v/>
      </c>
      <c r="P950" s="56">
        <f t="shared" si="52"/>
        <v>0</v>
      </c>
      <c r="Q950" s="45"/>
    </row>
    <row r="951" spans="14:17" x14ac:dyDescent="0.2">
      <c r="N951" s="53" t="str">
        <f>IF(B951="totale",SUM($N$26:N950),IF($B951="","",((1/$G$18*FISSO!$E$18*#REF!))))</f>
        <v/>
      </c>
      <c r="P951" s="56">
        <f t="shared" si="52"/>
        <v>0</v>
      </c>
      <c r="Q951" s="45"/>
    </row>
    <row r="952" spans="14:17" x14ac:dyDescent="0.2">
      <c r="N952" s="53" t="str">
        <f>IF(B952="totale",SUM($N$26:N951),IF($B952="","",((1/$G$18*FISSO!$E$18*#REF!))))</f>
        <v/>
      </c>
      <c r="P952" s="56">
        <f t="shared" si="52"/>
        <v>0</v>
      </c>
      <c r="Q952" s="45"/>
    </row>
    <row r="953" spans="14:17" x14ac:dyDescent="0.2">
      <c r="N953" s="53" t="str">
        <f>IF(B953="totale",SUM($N$26:N952),IF($B953="","",((1/$G$18*FISSO!$E$18*#REF!))))</f>
        <v/>
      </c>
      <c r="P953" s="56">
        <f t="shared" si="52"/>
        <v>0</v>
      </c>
      <c r="Q953" s="45"/>
    </row>
    <row r="954" spans="14:17" x14ac:dyDescent="0.2">
      <c r="N954" s="53" t="str">
        <f>IF(B954="totale",SUM($N$26:N953),IF($B954="","",((1/$G$18*FISSO!$E$18*#REF!))))</f>
        <v/>
      </c>
      <c r="P954" s="56">
        <f t="shared" si="52"/>
        <v>0</v>
      </c>
      <c r="Q954" s="45"/>
    </row>
    <row r="955" spans="14:17" x14ac:dyDescent="0.2">
      <c r="N955" s="53" t="str">
        <f>IF(B955="totale",SUM($N$26:N954),IF($B955="","",((1/$G$18*FISSO!$E$18*#REF!))))</f>
        <v/>
      </c>
      <c r="P955" s="56">
        <f t="shared" si="52"/>
        <v>0</v>
      </c>
      <c r="Q955" s="45"/>
    </row>
    <row r="956" spans="14:17" x14ac:dyDescent="0.2">
      <c r="N956" s="53" t="str">
        <f>IF(B956="totale",SUM($N$26:N955),IF($B956="","",((1/$G$18*FISSO!$E$18*#REF!))))</f>
        <v/>
      </c>
      <c r="P956" s="56">
        <f t="shared" si="52"/>
        <v>0</v>
      </c>
      <c r="Q956" s="45"/>
    </row>
    <row r="957" spans="14:17" x14ac:dyDescent="0.2">
      <c r="N957" s="53" t="str">
        <f>IF(B957="totale",SUM($N$26:N956),IF($B957="","",((1/$G$18*FISSO!$E$18*#REF!))))</f>
        <v/>
      </c>
      <c r="P957" s="56">
        <f t="shared" si="52"/>
        <v>0</v>
      </c>
      <c r="Q957" s="45"/>
    </row>
    <row r="958" spans="14:17" x14ac:dyDescent="0.2">
      <c r="N958" s="53" t="str">
        <f>IF(B958="totale",SUM($N$26:N957),IF($B958="","",((1/$G$18*FISSO!$E$18*#REF!))))</f>
        <v/>
      </c>
      <c r="P958" s="56">
        <f t="shared" si="52"/>
        <v>0</v>
      </c>
      <c r="Q958" s="45"/>
    </row>
    <row r="959" spans="14:17" x14ac:dyDescent="0.2">
      <c r="N959" s="53" t="str">
        <f>IF(B959="totale",SUM($N$26:N958),IF($B959="","",((1/$G$18*FISSO!$E$18*#REF!))))</f>
        <v/>
      </c>
      <c r="P959" s="56">
        <f t="shared" si="52"/>
        <v>0</v>
      </c>
      <c r="Q959" s="45"/>
    </row>
    <row r="960" spans="14:17" x14ac:dyDescent="0.2">
      <c r="N960" s="53" t="str">
        <f>IF(B960="totale",SUM($N$26:N959),IF($B960="","",((1/$G$18*FISSO!$E$18*#REF!))))</f>
        <v/>
      </c>
      <c r="P960" s="56">
        <f t="shared" si="52"/>
        <v>0</v>
      </c>
      <c r="Q960" s="45"/>
    </row>
    <row r="961" spans="14:17" x14ac:dyDescent="0.2">
      <c r="N961" s="53" t="str">
        <f>IF(B961="totale",SUM($N$26:N960),IF($B961="","",((1/$G$18*FISSO!$E$18*#REF!))))</f>
        <v/>
      </c>
      <c r="P961" s="56">
        <f t="shared" si="52"/>
        <v>0</v>
      </c>
      <c r="Q961" s="45"/>
    </row>
    <row r="962" spans="14:17" x14ac:dyDescent="0.2">
      <c r="N962" s="53" t="str">
        <f>IF(B962="totale",SUM($N$26:N961),IF($B962="","",((1/$G$18*FISSO!$E$18*#REF!))))</f>
        <v/>
      </c>
      <c r="P962" s="56">
        <f t="shared" si="52"/>
        <v>0</v>
      </c>
      <c r="Q962" s="45"/>
    </row>
    <row r="963" spans="14:17" x14ac:dyDescent="0.2">
      <c r="N963" s="53" t="str">
        <f>IF(B963="totale",SUM($N$26:N962),IF($B963="","",((1/$G$18*FISSO!$E$18*#REF!))))</f>
        <v/>
      </c>
      <c r="P963" s="56">
        <f t="shared" si="52"/>
        <v>0</v>
      </c>
      <c r="Q963" s="45"/>
    </row>
    <row r="964" spans="14:17" x14ac:dyDescent="0.2">
      <c r="N964" s="53" t="str">
        <f>IF(B964="totale",SUM($N$26:N963),IF($B964="","",((1/$G$18*FISSO!$E$18*#REF!))))</f>
        <v/>
      </c>
      <c r="P964" s="56">
        <f t="shared" si="52"/>
        <v>0</v>
      </c>
      <c r="Q964" s="45"/>
    </row>
    <row r="965" spans="14:17" x14ac:dyDescent="0.2">
      <c r="N965" s="53" t="str">
        <f>IF(B965="totale",SUM($N$26:N964),IF($B965="","",((1/$G$18*FISSO!$E$18*#REF!))))</f>
        <v/>
      </c>
      <c r="P965" s="56">
        <f t="shared" si="52"/>
        <v>0</v>
      </c>
      <c r="Q965" s="45"/>
    </row>
    <row r="966" spans="14:17" x14ac:dyDescent="0.2">
      <c r="N966" s="53" t="str">
        <f>IF(B966="totale",SUM($N$26:N965),IF($B966="","",((1/$G$18*FISSO!$E$18*#REF!))))</f>
        <v/>
      </c>
      <c r="P966" s="56">
        <f t="shared" si="52"/>
        <v>0</v>
      </c>
      <c r="Q966" s="45"/>
    </row>
    <row r="967" spans="14:17" x14ac:dyDescent="0.2">
      <c r="N967" s="53" t="str">
        <f>IF(B967="totale",SUM($N$26:N966),IF($B967="","",((1/$G$18*FISSO!$E$18*#REF!))))</f>
        <v/>
      </c>
      <c r="P967" s="56">
        <f t="shared" si="52"/>
        <v>0</v>
      </c>
      <c r="Q967" s="45"/>
    </row>
    <row r="968" spans="14:17" x14ac:dyDescent="0.2">
      <c r="N968" s="53" t="str">
        <f>IF(B968="totale",SUM($N$26:N967),IF($B968="","",((1/$G$18*FISSO!$E$18*#REF!))))</f>
        <v/>
      </c>
      <c r="P968" s="56">
        <f t="shared" si="52"/>
        <v>0</v>
      </c>
      <c r="Q968" s="45"/>
    </row>
    <row r="969" spans="14:17" x14ac:dyDescent="0.2">
      <c r="N969" s="53" t="str">
        <f>IF(B969="totale",SUM($N$26:N968),IF($B969="","",((1/$G$18*FISSO!$E$18*#REF!))))</f>
        <v/>
      </c>
      <c r="P969" s="56">
        <f t="shared" si="52"/>
        <v>0</v>
      </c>
      <c r="Q969" s="45"/>
    </row>
    <row r="970" spans="14:17" x14ac:dyDescent="0.2">
      <c r="N970" s="53" t="str">
        <f>IF(B970="totale",SUM($N$26:N969),IF($B970="","",((1/$G$18*FISSO!$E$18*#REF!))))</f>
        <v/>
      </c>
      <c r="P970" s="56">
        <f t="shared" si="52"/>
        <v>0</v>
      </c>
      <c r="Q970" s="45"/>
    </row>
    <row r="971" spans="14:17" x14ac:dyDescent="0.2">
      <c r="N971" s="53" t="str">
        <f>IF(B971="totale",SUM($N$26:N970),IF($B971="","",((1/$G$18*FISSO!$E$18*#REF!))))</f>
        <v/>
      </c>
      <c r="P971" s="56">
        <f t="shared" si="52"/>
        <v>0</v>
      </c>
      <c r="Q971" s="45"/>
    </row>
    <row r="972" spans="14:17" x14ac:dyDescent="0.2">
      <c r="N972" s="53" t="str">
        <f>IF(B972="totale",SUM($N$26:N971),IF($B972="","",((1/$G$18*FISSO!$E$18*#REF!))))</f>
        <v/>
      </c>
      <c r="P972" s="56">
        <f t="shared" si="52"/>
        <v>0</v>
      </c>
      <c r="Q972" s="45"/>
    </row>
    <row r="973" spans="14:17" x14ac:dyDescent="0.2">
      <c r="N973" s="53" t="str">
        <f>IF(B973="totale",SUM($N$26:N972),IF($B973="","",((1/$G$18*FISSO!$E$18*#REF!))))</f>
        <v/>
      </c>
      <c r="P973" s="56">
        <f t="shared" si="52"/>
        <v>0</v>
      </c>
      <c r="Q973" s="45"/>
    </row>
    <row r="974" spans="14:17" x14ac:dyDescent="0.2">
      <c r="N974" s="53" t="str">
        <f>IF(B974="totale",SUM($N$26:N973),IF($B974="","",((1/$G$18*FISSO!$E$18*#REF!))))</f>
        <v/>
      </c>
      <c r="P974" s="56">
        <f t="shared" si="52"/>
        <v>0</v>
      </c>
      <c r="Q974" s="45"/>
    </row>
    <row r="975" spans="14:17" x14ac:dyDescent="0.2">
      <c r="N975" s="53" t="str">
        <f>IF(B975="totale",SUM($N$26:N974),IF($B975="","",((1/$G$18*FISSO!$E$18*#REF!))))</f>
        <v/>
      </c>
      <c r="P975" s="56">
        <f t="shared" si="52"/>
        <v>0</v>
      </c>
      <c r="Q975" s="45"/>
    </row>
    <row r="976" spans="14:17" x14ac:dyDescent="0.2">
      <c r="N976" s="53" t="str">
        <f>IF(B976="totale",SUM($N$26:N975),IF($B976="","",((1/$G$18*FISSO!$E$18*#REF!))))</f>
        <v/>
      </c>
      <c r="P976" s="56">
        <f t="shared" si="52"/>
        <v>0</v>
      </c>
      <c r="Q976" s="45"/>
    </row>
    <row r="977" spans="14:17" x14ac:dyDescent="0.2">
      <c r="N977" s="53" t="str">
        <f>IF(B977="totale",SUM($N$26:N976),IF($B977="","",((1/$G$18*FISSO!$E$18*#REF!))))</f>
        <v/>
      </c>
      <c r="P977" s="56">
        <f t="shared" si="52"/>
        <v>0</v>
      </c>
      <c r="Q977" s="45"/>
    </row>
    <row r="978" spans="14:17" x14ac:dyDescent="0.2">
      <c r="N978" s="53" t="str">
        <f>IF(B978="totale",SUM($N$26:N977),IF($B978="","",((1/$G$18*FISSO!$E$18*#REF!))))</f>
        <v/>
      </c>
      <c r="P978" s="56">
        <f t="shared" si="52"/>
        <v>0</v>
      </c>
      <c r="Q978" s="45"/>
    </row>
    <row r="979" spans="14:17" x14ac:dyDescent="0.2">
      <c r="N979" s="53" t="str">
        <f>IF(B979="totale",SUM($N$26:N978),IF($B979="","",((1/$G$18*FISSO!$E$18*#REF!))))</f>
        <v/>
      </c>
      <c r="P979" s="56">
        <f t="shared" si="52"/>
        <v>0</v>
      </c>
      <c r="Q979" s="45"/>
    </row>
    <row r="980" spans="14:17" x14ac:dyDescent="0.2">
      <c r="N980" s="53" t="str">
        <f>IF(B980="totale",SUM($N$26:N979),IF($B980="","",((1/$G$18*FISSO!$E$18*#REF!))))</f>
        <v/>
      </c>
      <c r="P980" s="56">
        <f t="shared" si="52"/>
        <v>0</v>
      </c>
      <c r="Q980" s="45"/>
    </row>
    <row r="981" spans="14:17" x14ac:dyDescent="0.2">
      <c r="N981" s="53" t="str">
        <f>IF(B981="totale",SUM($N$26:N980),IF($B981="","",((1/$G$18*FISSO!$E$18*#REF!))))</f>
        <v/>
      </c>
      <c r="P981" s="56">
        <f t="shared" si="52"/>
        <v>0</v>
      </c>
      <c r="Q981" s="45"/>
    </row>
    <row r="982" spans="14:17" x14ac:dyDescent="0.2">
      <c r="N982" s="53" t="str">
        <f>IF(B982="totale",SUM($N$26:N981),IF($B982="","",((1/$G$18*FISSO!$E$18*#REF!))))</f>
        <v/>
      </c>
      <c r="P982" s="56">
        <f t="shared" si="52"/>
        <v>0</v>
      </c>
      <c r="Q982" s="45"/>
    </row>
    <row r="983" spans="14:17" x14ac:dyDescent="0.2">
      <c r="N983" s="53" t="str">
        <f>IF(B983="totale",SUM($N$26:N982),IF($B983="","",((1/$G$18*FISSO!$E$18*#REF!))))</f>
        <v/>
      </c>
      <c r="P983" s="56">
        <f t="shared" si="52"/>
        <v>0</v>
      </c>
      <c r="Q983" s="45"/>
    </row>
    <row r="984" spans="14:17" x14ac:dyDescent="0.2">
      <c r="N984" s="53" t="str">
        <f>IF(B984="totale",SUM($N$26:N983),IF($B984="","",((1/$G$18*FISSO!$E$18*#REF!))))</f>
        <v/>
      </c>
      <c r="P984" s="56">
        <f t="shared" si="52"/>
        <v>0</v>
      </c>
      <c r="Q984" s="45"/>
    </row>
    <row r="985" spans="14:17" x14ac:dyDescent="0.2">
      <c r="N985" s="53" t="str">
        <f>IF(B985="totale",SUM($N$26:N984),IF($B985="","",((1/$G$18*FISSO!$E$18*#REF!))))</f>
        <v/>
      </c>
      <c r="P985" s="56">
        <f t="shared" si="52"/>
        <v>0</v>
      </c>
      <c r="Q985" s="45"/>
    </row>
    <row r="986" spans="14:17" x14ac:dyDescent="0.2">
      <c r="N986" s="53" t="str">
        <f>IF(B986="totale",SUM($N$26:N985),IF($B986="","",((1/$G$18*FISSO!$E$18*#REF!))))</f>
        <v/>
      </c>
      <c r="P986" s="56">
        <f t="shared" si="52"/>
        <v>0</v>
      </c>
      <c r="Q986" s="45"/>
    </row>
    <row r="987" spans="14:17" x14ac:dyDescent="0.2">
      <c r="N987" s="53" t="str">
        <f>IF(B987="totale",SUM($N$26:N986),IF($B987="","",((1/$G$18*FISSO!$E$18*#REF!))))</f>
        <v/>
      </c>
      <c r="P987" s="56">
        <f t="shared" ref="P987:P1033" si="53">ROUND(M987,2)</f>
        <v>0</v>
      </c>
      <c r="Q987" s="45"/>
    </row>
    <row r="988" spans="14:17" x14ac:dyDescent="0.2">
      <c r="N988" s="53" t="str">
        <f>IF(B988="totale",SUM($N$26:N987),IF($B988="","",((1/$G$18*FISSO!$E$18*#REF!))))</f>
        <v/>
      </c>
      <c r="P988" s="56">
        <f t="shared" si="53"/>
        <v>0</v>
      </c>
      <c r="Q988" s="45"/>
    </row>
    <row r="989" spans="14:17" x14ac:dyDescent="0.2">
      <c r="N989" s="53" t="str">
        <f>IF(B989="totale",SUM($N$26:N988),IF($B989="","",((1/$G$18*FISSO!$E$18*#REF!))))</f>
        <v/>
      </c>
      <c r="P989" s="56">
        <f t="shared" si="53"/>
        <v>0</v>
      </c>
      <c r="Q989" s="45"/>
    </row>
    <row r="990" spans="14:17" x14ac:dyDescent="0.2">
      <c r="N990" s="53" t="str">
        <f>IF(B990="totale",SUM($N$26:N989),IF($B990="","",((1/$G$18*FISSO!$E$18*#REF!))))</f>
        <v/>
      </c>
      <c r="P990" s="56">
        <f t="shared" si="53"/>
        <v>0</v>
      </c>
      <c r="Q990" s="45"/>
    </row>
    <row r="991" spans="14:17" x14ac:dyDescent="0.2">
      <c r="N991" s="53" t="str">
        <f>IF(B991="totale",SUM($N$26:N990),IF($B991="","",((1/$G$18*FISSO!$E$18*#REF!))))</f>
        <v/>
      </c>
      <c r="P991" s="56">
        <f t="shared" si="53"/>
        <v>0</v>
      </c>
      <c r="Q991" s="45"/>
    </row>
    <row r="992" spans="14:17" x14ac:dyDescent="0.2">
      <c r="N992" s="53" t="str">
        <f>IF(B992="totale",SUM($N$26:N991),IF($B992="","",((1/$G$18*FISSO!$E$18*#REF!))))</f>
        <v/>
      </c>
      <c r="P992" s="56">
        <f t="shared" si="53"/>
        <v>0</v>
      </c>
      <c r="Q992" s="45"/>
    </row>
    <row r="993" spans="14:17" x14ac:dyDescent="0.2">
      <c r="N993" s="53" t="str">
        <f>IF(B993="totale",SUM($N$26:N992),IF($B993="","",((1/$G$18*FISSO!$E$18*#REF!))))</f>
        <v/>
      </c>
      <c r="P993" s="56">
        <f t="shared" si="53"/>
        <v>0</v>
      </c>
      <c r="Q993" s="45"/>
    </row>
    <row r="994" spans="14:17" x14ac:dyDescent="0.2">
      <c r="N994" s="53" t="str">
        <f>IF(B994="totale",SUM($N$26:N993),IF($B994="","",((1/$G$18*FISSO!$E$18*#REF!))))</f>
        <v/>
      </c>
      <c r="P994" s="56">
        <f t="shared" si="53"/>
        <v>0</v>
      </c>
      <c r="Q994" s="45"/>
    </row>
    <row r="995" spans="14:17" x14ac:dyDescent="0.2">
      <c r="N995" s="53" t="str">
        <f>IF(B995="totale",SUM($N$26:N994),IF($B995="","",((1/$G$18*FISSO!$E$18*#REF!))))</f>
        <v/>
      </c>
      <c r="P995" s="56">
        <f t="shared" si="53"/>
        <v>0</v>
      </c>
      <c r="Q995" s="45"/>
    </row>
    <row r="996" spans="14:17" x14ac:dyDescent="0.2">
      <c r="N996" s="53" t="str">
        <f>IF(B996="totale",SUM($N$26:N995),IF($B996="","",((1/$G$18*FISSO!$E$18*#REF!))))</f>
        <v/>
      </c>
      <c r="P996" s="56">
        <f t="shared" si="53"/>
        <v>0</v>
      </c>
      <c r="Q996" s="45"/>
    </row>
    <row r="997" spans="14:17" x14ac:dyDescent="0.2">
      <c r="N997" s="53" t="str">
        <f>IF(B997="totale",SUM($N$26:N996),IF($B997="","",((1/$G$18*FISSO!$E$18*#REF!))))</f>
        <v/>
      </c>
      <c r="P997" s="56">
        <f t="shared" si="53"/>
        <v>0</v>
      </c>
      <c r="Q997" s="45"/>
    </row>
    <row r="998" spans="14:17" x14ac:dyDescent="0.2">
      <c r="N998" s="53" t="str">
        <f>IF(B998="totale",SUM($N$26:N997),IF($B998="","",((1/$G$18*FISSO!$E$18*#REF!))))</f>
        <v/>
      </c>
      <c r="P998" s="56">
        <f t="shared" si="53"/>
        <v>0</v>
      </c>
      <c r="Q998" s="45"/>
    </row>
    <row r="999" spans="14:17" x14ac:dyDescent="0.2">
      <c r="N999" s="53" t="str">
        <f>IF(B999="totale",SUM($N$26:N998),IF($B999="","",((1/$G$18*FISSO!$E$18*#REF!))))</f>
        <v/>
      </c>
      <c r="P999" s="56">
        <f t="shared" si="53"/>
        <v>0</v>
      </c>
      <c r="Q999" s="45"/>
    </row>
    <row r="1000" spans="14:17" x14ac:dyDescent="0.2">
      <c r="N1000" s="53" t="str">
        <f>IF(B1000="totale",SUM($N$26:N999),IF($B1000="","",((1/$G$18*FISSO!$E$18*#REF!))))</f>
        <v/>
      </c>
      <c r="P1000" s="56">
        <f t="shared" si="53"/>
        <v>0</v>
      </c>
      <c r="Q1000" s="45"/>
    </row>
    <row r="1001" spans="14:17" x14ac:dyDescent="0.2">
      <c r="N1001" s="53" t="str">
        <f>IF(B1001="totale",SUM($N$26:N1000),IF($B1001="","",((1/$G$18*FISSO!$E$18*#REF!))))</f>
        <v/>
      </c>
      <c r="P1001" s="56">
        <f t="shared" si="53"/>
        <v>0</v>
      </c>
      <c r="Q1001" s="45"/>
    </row>
    <row r="1002" spans="14:17" x14ac:dyDescent="0.2">
      <c r="N1002" s="53" t="str">
        <f>IF(B1002="totale",SUM($N$26:N1001),IF($B1002="","",((1/$G$18*FISSO!$E$18*#REF!))))</f>
        <v/>
      </c>
      <c r="P1002" s="56">
        <f t="shared" si="53"/>
        <v>0</v>
      </c>
      <c r="Q1002" s="45"/>
    </row>
    <row r="1003" spans="14:17" x14ac:dyDescent="0.2">
      <c r="N1003" s="53" t="str">
        <f>IF(B1003="totale",SUM($N$26:N1002),IF($B1003="","",((1/$G$18*FISSO!$E$18*#REF!))))</f>
        <v/>
      </c>
      <c r="P1003" s="56">
        <f t="shared" si="53"/>
        <v>0</v>
      </c>
      <c r="Q1003" s="45"/>
    </row>
    <row r="1004" spans="14:17" x14ac:dyDescent="0.2">
      <c r="N1004" s="53" t="str">
        <f>IF(B1004="totale",SUM($N$26:N1003),IF($B1004="","",((1/$G$18*FISSO!$E$18*#REF!))))</f>
        <v/>
      </c>
      <c r="P1004" s="56">
        <f t="shared" si="53"/>
        <v>0</v>
      </c>
      <c r="Q1004" s="45"/>
    </row>
    <row r="1005" spans="14:17" x14ac:dyDescent="0.2">
      <c r="N1005" s="53" t="str">
        <f>IF(B1005="totale",SUM($N$26:N1004),IF($B1005="","",((1/$G$18*FISSO!$E$18*#REF!))))</f>
        <v/>
      </c>
      <c r="P1005" s="56">
        <f t="shared" si="53"/>
        <v>0</v>
      </c>
      <c r="Q1005" s="45"/>
    </row>
    <row r="1006" spans="14:17" x14ac:dyDescent="0.2">
      <c r="N1006" s="53" t="str">
        <f>IF(B1006="totale",SUM($N$26:N1005),IF($B1006="","",((1/$G$18*FISSO!$E$18*#REF!))))</f>
        <v/>
      </c>
      <c r="P1006" s="56">
        <f t="shared" si="53"/>
        <v>0</v>
      </c>
      <c r="Q1006" s="45"/>
    </row>
    <row r="1007" spans="14:17" x14ac:dyDescent="0.2">
      <c r="N1007" s="53" t="str">
        <f>IF(B1007="totale",SUM($N$26:N1006),IF($B1007="","",((1/$G$18*FISSO!$E$18*#REF!))))</f>
        <v/>
      </c>
      <c r="P1007" s="56">
        <f t="shared" si="53"/>
        <v>0</v>
      </c>
      <c r="Q1007" s="45"/>
    </row>
    <row r="1008" spans="14:17" x14ac:dyDescent="0.2">
      <c r="N1008" s="53" t="str">
        <f>IF(B1008="totale",SUM($N$26:N1007),IF($B1008="","",((1/$G$18*FISSO!$E$18*#REF!))))</f>
        <v/>
      </c>
      <c r="P1008" s="56">
        <f t="shared" si="53"/>
        <v>0</v>
      </c>
      <c r="Q1008" s="45"/>
    </row>
    <row r="1009" spans="14:17" x14ac:dyDescent="0.2">
      <c r="N1009" s="53" t="str">
        <f>IF(B1009="totale",SUM($N$26:N1008),IF($B1009="","",((1/$G$18*FISSO!$E$18*#REF!))))</f>
        <v/>
      </c>
      <c r="P1009" s="56">
        <f t="shared" si="53"/>
        <v>0</v>
      </c>
      <c r="Q1009" s="45"/>
    </row>
    <row r="1010" spans="14:17" x14ac:dyDescent="0.2">
      <c r="N1010" s="53" t="str">
        <f>IF(B1010="totale",SUM($N$26:N1009),IF($B1010="","",((1/$G$18*FISSO!$E$18*#REF!))))</f>
        <v/>
      </c>
      <c r="P1010" s="56">
        <f t="shared" si="53"/>
        <v>0</v>
      </c>
      <c r="Q1010" s="45"/>
    </row>
    <row r="1011" spans="14:17" x14ac:dyDescent="0.2">
      <c r="N1011" s="53" t="str">
        <f>IF(B1011="totale",SUM($N$26:N1010),IF($B1011="","",((1/$G$18*FISSO!$E$18*#REF!))))</f>
        <v/>
      </c>
      <c r="P1011" s="56">
        <f t="shared" si="53"/>
        <v>0</v>
      </c>
      <c r="Q1011" s="45"/>
    </row>
    <row r="1012" spans="14:17" x14ac:dyDescent="0.2">
      <c r="N1012" s="53" t="str">
        <f>IF(B1012="totale",SUM($N$26:N1011),IF($B1012="","",((1/$G$18*FISSO!$E$18*#REF!))))</f>
        <v/>
      </c>
      <c r="P1012" s="56">
        <f t="shared" si="53"/>
        <v>0</v>
      </c>
      <c r="Q1012" s="45"/>
    </row>
    <row r="1013" spans="14:17" x14ac:dyDescent="0.2">
      <c r="N1013" s="53" t="str">
        <f>IF(B1013="totale",SUM($N$26:N1012),IF($B1013="","",((1/$G$18*FISSO!$E$18*#REF!))))</f>
        <v/>
      </c>
      <c r="P1013" s="56">
        <f t="shared" si="53"/>
        <v>0</v>
      </c>
      <c r="Q1013" s="45"/>
    </row>
    <row r="1014" spans="14:17" x14ac:dyDescent="0.2">
      <c r="N1014" s="53" t="str">
        <f>IF(B1014="totale",SUM($N$26:N1013),IF($B1014="","",((1/$G$18*FISSO!$E$18*#REF!))))</f>
        <v/>
      </c>
      <c r="P1014" s="56">
        <f t="shared" si="53"/>
        <v>0</v>
      </c>
      <c r="Q1014" s="45"/>
    </row>
    <row r="1015" spans="14:17" x14ac:dyDescent="0.2">
      <c r="N1015" s="53" t="str">
        <f>IF(B1015="totale",SUM($N$26:N1014),IF($B1015="","",((1/$G$18*FISSO!$E$18*#REF!))))</f>
        <v/>
      </c>
      <c r="P1015" s="56">
        <f t="shared" si="53"/>
        <v>0</v>
      </c>
      <c r="Q1015" s="45"/>
    </row>
    <row r="1016" spans="14:17" x14ac:dyDescent="0.2">
      <c r="N1016" s="53" t="str">
        <f>IF(B1016="totale",SUM($N$26:N1015),IF($B1016="","",((1/$G$18*FISSO!$E$18*#REF!))))</f>
        <v/>
      </c>
      <c r="P1016" s="56">
        <f t="shared" si="53"/>
        <v>0</v>
      </c>
      <c r="Q1016" s="45"/>
    </row>
    <row r="1017" spans="14:17" x14ac:dyDescent="0.2">
      <c r="N1017" s="53" t="str">
        <f>IF(B1017="totale",SUM($N$26:N1016),IF($B1017="","",((1/$G$18*FISSO!$E$18*#REF!))))</f>
        <v/>
      </c>
      <c r="P1017" s="56">
        <f t="shared" si="53"/>
        <v>0</v>
      </c>
      <c r="Q1017" s="45"/>
    </row>
    <row r="1018" spans="14:17" x14ac:dyDescent="0.2">
      <c r="N1018" s="53" t="str">
        <f>IF(B1018="totale",SUM($N$26:N1017),IF($B1018="","",((1/$G$18*FISSO!$E$18*#REF!))))</f>
        <v/>
      </c>
      <c r="P1018" s="56">
        <f t="shared" si="53"/>
        <v>0</v>
      </c>
      <c r="Q1018" s="45"/>
    </row>
    <row r="1019" spans="14:17" x14ac:dyDescent="0.2">
      <c r="N1019" s="53" t="str">
        <f>IF(B1019="totale",SUM($N$26:N1018),IF($B1019="","",((1/$G$18*FISSO!$E$18*#REF!))))</f>
        <v/>
      </c>
      <c r="P1019" s="56">
        <f t="shared" si="53"/>
        <v>0</v>
      </c>
      <c r="Q1019" s="45"/>
    </row>
    <row r="1020" spans="14:17" x14ac:dyDescent="0.2">
      <c r="N1020" s="53" t="str">
        <f>IF(B1020="totale",SUM($N$26:N1019),IF($B1020="","",((1/$G$18*FISSO!$E$18*#REF!))))</f>
        <v/>
      </c>
      <c r="P1020" s="56">
        <f t="shared" si="53"/>
        <v>0</v>
      </c>
      <c r="Q1020" s="45"/>
    </row>
    <row r="1021" spans="14:17" x14ac:dyDescent="0.2">
      <c r="N1021" s="53" t="str">
        <f>IF(B1021="totale",SUM($N$26:N1020),IF($B1021="","",((1/$G$18*FISSO!$E$18*#REF!))))</f>
        <v/>
      </c>
      <c r="P1021" s="56">
        <f t="shared" si="53"/>
        <v>0</v>
      </c>
      <c r="Q1021" s="45"/>
    </row>
    <row r="1022" spans="14:17" x14ac:dyDescent="0.2">
      <c r="N1022" s="53" t="str">
        <f>IF(B1022="totale",SUM($N$26:N1021),IF($B1022="","",((1/$G$18*FISSO!$E$18*#REF!))))</f>
        <v/>
      </c>
      <c r="P1022" s="56">
        <f t="shared" si="53"/>
        <v>0</v>
      </c>
      <c r="Q1022" s="45"/>
    </row>
    <row r="1023" spans="14:17" x14ac:dyDescent="0.2">
      <c r="N1023" s="53" t="str">
        <f>IF(B1023="totale",SUM($N$26:N1022),IF($B1023="","",((1/$G$18*FISSO!$E$18*#REF!))))</f>
        <v/>
      </c>
      <c r="P1023" s="56">
        <f t="shared" si="53"/>
        <v>0</v>
      </c>
      <c r="Q1023" s="45"/>
    </row>
    <row r="1024" spans="14:17" x14ac:dyDescent="0.2">
      <c r="N1024" s="53" t="str">
        <f>IF(B1024="totale",SUM($N$26:N1023),IF($B1024="","",((1/$G$18*FISSO!$E$18*#REF!))))</f>
        <v/>
      </c>
      <c r="P1024" s="56">
        <f t="shared" si="53"/>
        <v>0</v>
      </c>
      <c r="Q1024" s="45"/>
    </row>
    <row r="1025" spans="14:17" x14ac:dyDescent="0.2">
      <c r="N1025" s="53" t="str">
        <f>IF(B1025="totale",SUM($N$26:N1024),IF($B1025="","",((1/$G$18*FISSO!$E$18*#REF!))))</f>
        <v/>
      </c>
      <c r="P1025" s="56">
        <f t="shared" si="53"/>
        <v>0</v>
      </c>
      <c r="Q1025" s="45"/>
    </row>
    <row r="1026" spans="14:17" x14ac:dyDescent="0.2">
      <c r="N1026" s="53" t="str">
        <f>IF(B1026="totale",SUM($N$26:N1025),IF($B1026="","",((1/$G$18*FISSO!$E$18*#REF!))))</f>
        <v/>
      </c>
      <c r="P1026" s="56">
        <f t="shared" si="53"/>
        <v>0</v>
      </c>
      <c r="Q1026" s="45"/>
    </row>
    <row r="1027" spans="14:17" x14ac:dyDescent="0.2">
      <c r="N1027" s="53" t="str">
        <f>IF(B1027="totale",SUM($N$26:N1026),IF($B1027="","",((1/$G$18*FISSO!$E$18*#REF!))))</f>
        <v/>
      </c>
      <c r="P1027" s="56">
        <f t="shared" si="53"/>
        <v>0</v>
      </c>
      <c r="Q1027" s="45"/>
    </row>
    <row r="1028" spans="14:17" x14ac:dyDescent="0.2">
      <c r="N1028" s="53" t="str">
        <f>IF(B1028="totale",SUM($N$26:N1027),IF($B1028="","",((1/$G$18*FISSO!$E$18*#REF!))))</f>
        <v/>
      </c>
      <c r="P1028" s="56">
        <f t="shared" si="53"/>
        <v>0</v>
      </c>
      <c r="Q1028" s="45"/>
    </row>
    <row r="1029" spans="14:17" x14ac:dyDescent="0.2">
      <c r="N1029" s="53" t="str">
        <f>IF(B1029="totale",SUM($N$26:N1028),IF($B1029="","",((1/$G$18*FISSO!$E$18*#REF!))))</f>
        <v/>
      </c>
      <c r="P1029" s="56">
        <f t="shared" si="53"/>
        <v>0</v>
      </c>
      <c r="Q1029" s="45"/>
    </row>
    <row r="1030" spans="14:17" x14ac:dyDescent="0.2">
      <c r="N1030" s="53" t="str">
        <f>IF(B1030="totale",SUM($N$26:N1029),IF($B1030="","",((1/$G$18*FISSO!$E$18*#REF!))))</f>
        <v/>
      </c>
      <c r="P1030" s="56">
        <f t="shared" si="53"/>
        <v>0</v>
      </c>
      <c r="Q1030" s="45"/>
    </row>
    <row r="1031" spans="14:17" x14ac:dyDescent="0.2">
      <c r="N1031" s="53" t="str">
        <f>IF(B1031="totale",SUM($N$26:N1030),IF($B1031="","",((1/$G$18*FISSO!$E$18*#REF!))))</f>
        <v/>
      </c>
      <c r="P1031" s="56">
        <f t="shared" si="53"/>
        <v>0</v>
      </c>
      <c r="Q1031" s="45"/>
    </row>
    <row r="1032" spans="14:17" x14ac:dyDescent="0.2">
      <c r="N1032" s="53" t="str">
        <f>IF(B1032="totale",SUM($N$26:N1031),IF($B1032="","",((1/$G$18*FISSO!$E$18*#REF!))))</f>
        <v/>
      </c>
      <c r="P1032" s="56">
        <f t="shared" si="53"/>
        <v>0</v>
      </c>
      <c r="Q1032" s="45"/>
    </row>
    <row r="1033" spans="14:17" x14ac:dyDescent="0.2">
      <c r="N1033" s="53" t="str">
        <f>IF(B1033="totale",SUM($N$26:N1032),IF($B1033="","",((1/$G$18*FISSO!$E$18*#REF!))))</f>
        <v/>
      </c>
      <c r="P1033" s="56">
        <f t="shared" si="53"/>
        <v>0</v>
      </c>
      <c r="Q1033" s="45"/>
    </row>
    <row r="1034" spans="14:17" x14ac:dyDescent="0.2">
      <c r="N1034" s="53" t="str">
        <f>IF(B1034="totale",SUM($N$26:N1033),IF($B1034="","",((1/$G$18*FISSO!$E$18*#REF!))))</f>
        <v/>
      </c>
      <c r="Q1034" s="45"/>
    </row>
    <row r="1035" spans="14:17" x14ac:dyDescent="0.2">
      <c r="N1035" s="53" t="str">
        <f>IF(B1035="totale",SUM($N$26:N1034),IF($B1035="","",((1/$G$18*FISSO!$E$18*#REF!))))</f>
        <v/>
      </c>
      <c r="Q1035" s="45"/>
    </row>
    <row r="1036" spans="14:17" x14ac:dyDescent="0.2">
      <c r="Q1036" s="45"/>
    </row>
    <row r="1037" spans="14:17" x14ac:dyDescent="0.2">
      <c r="Q1037" s="45"/>
    </row>
    <row r="1038" spans="14:17" x14ac:dyDescent="0.2">
      <c r="Q1038" s="45"/>
    </row>
    <row r="1039" spans="14:17" x14ac:dyDescent="0.2">
      <c r="Q1039" s="45"/>
    </row>
    <row r="1040" spans="14:17" x14ac:dyDescent="0.2">
      <c r="Q1040" s="45"/>
    </row>
    <row r="1041" spans="17:17" x14ac:dyDescent="0.2">
      <c r="Q1041" s="45"/>
    </row>
    <row r="1042" spans="17:17" x14ac:dyDescent="0.2">
      <c r="Q1042" s="45"/>
    </row>
    <row r="1043" spans="17:17" x14ac:dyDescent="0.2">
      <c r="Q1043" s="45"/>
    </row>
    <row r="1044" spans="17:17" x14ac:dyDescent="0.2">
      <c r="Q1044" s="45"/>
    </row>
    <row r="1045" spans="17:17" x14ac:dyDescent="0.2">
      <c r="Q1045" s="45"/>
    </row>
    <row r="1046" spans="17:17" x14ac:dyDescent="0.2">
      <c r="Q1046" s="45"/>
    </row>
    <row r="1047" spans="17:17" x14ac:dyDescent="0.2">
      <c r="Q1047" s="45"/>
    </row>
    <row r="1048" spans="17:17" x14ac:dyDescent="0.2">
      <c r="Q1048" s="45"/>
    </row>
    <row r="1049" spans="17:17" x14ac:dyDescent="0.2">
      <c r="Q1049" s="45"/>
    </row>
    <row r="1050" spans="17:17" x14ac:dyDescent="0.2">
      <c r="Q1050" s="45"/>
    </row>
    <row r="1051" spans="17:17" x14ac:dyDescent="0.2">
      <c r="Q1051" s="45"/>
    </row>
    <row r="1052" spans="17:17" x14ac:dyDescent="0.2">
      <c r="Q1052" s="45"/>
    </row>
    <row r="1053" spans="17:17" x14ac:dyDescent="0.2">
      <c r="Q1053" s="45"/>
    </row>
    <row r="1054" spans="17:17" x14ac:dyDescent="0.2">
      <c r="Q1054" s="45"/>
    </row>
    <row r="1055" spans="17:17" x14ac:dyDescent="0.2">
      <c r="Q1055" s="45"/>
    </row>
    <row r="1056" spans="17:17" x14ac:dyDescent="0.2">
      <c r="Q1056" s="45"/>
    </row>
    <row r="1057" spans="17:17" x14ac:dyDescent="0.2">
      <c r="Q1057" s="45"/>
    </row>
    <row r="1058" spans="17:17" x14ac:dyDescent="0.2">
      <c r="Q1058" s="45"/>
    </row>
    <row r="1059" spans="17:17" x14ac:dyDescent="0.2">
      <c r="Q1059" s="45"/>
    </row>
    <row r="1060" spans="17:17" x14ac:dyDescent="0.2">
      <c r="Q1060" s="45"/>
    </row>
    <row r="1061" spans="17:17" x14ac:dyDescent="0.2">
      <c r="Q1061" s="45"/>
    </row>
    <row r="1062" spans="17:17" x14ac:dyDescent="0.2">
      <c r="Q1062" s="45"/>
    </row>
    <row r="1063" spans="17:17" x14ac:dyDescent="0.2">
      <c r="Q1063" s="45"/>
    </row>
    <row r="1064" spans="17:17" x14ac:dyDescent="0.2">
      <c r="Q1064" s="45"/>
    </row>
    <row r="1065" spans="17:17" x14ac:dyDescent="0.2">
      <c r="Q1065" s="45"/>
    </row>
    <row r="1066" spans="17:17" x14ac:dyDescent="0.2">
      <c r="Q1066" s="45"/>
    </row>
    <row r="1067" spans="17:17" x14ac:dyDescent="0.2">
      <c r="Q1067" s="45"/>
    </row>
    <row r="1068" spans="17:17" x14ac:dyDescent="0.2">
      <c r="Q1068" s="45"/>
    </row>
    <row r="1069" spans="17:17" x14ac:dyDescent="0.2">
      <c r="Q1069" s="45"/>
    </row>
    <row r="1070" spans="17:17" x14ac:dyDescent="0.2">
      <c r="Q1070" s="45"/>
    </row>
    <row r="1071" spans="17:17" x14ac:dyDescent="0.2">
      <c r="Q1071" s="45"/>
    </row>
    <row r="1072" spans="17:17" x14ac:dyDescent="0.2">
      <c r="Q1072" s="45"/>
    </row>
    <row r="1073" spans="17:17" x14ac:dyDescent="0.2">
      <c r="Q1073" s="45"/>
    </row>
    <row r="1074" spans="17:17" x14ac:dyDescent="0.2">
      <c r="Q1074" s="45"/>
    </row>
    <row r="1075" spans="17:17" x14ac:dyDescent="0.2">
      <c r="Q1075" s="45"/>
    </row>
    <row r="1076" spans="17:17" x14ac:dyDescent="0.2">
      <c r="Q1076" s="45"/>
    </row>
    <row r="1077" spans="17:17" x14ac:dyDescent="0.2">
      <c r="Q1077" s="45"/>
    </row>
    <row r="1078" spans="17:17" x14ac:dyDescent="0.2">
      <c r="Q1078" s="45"/>
    </row>
    <row r="1079" spans="17:17" x14ac:dyDescent="0.2">
      <c r="Q1079" s="45"/>
    </row>
    <row r="1080" spans="17:17" x14ac:dyDescent="0.2">
      <c r="Q1080" s="45"/>
    </row>
    <row r="1081" spans="17:17" x14ac:dyDescent="0.2">
      <c r="Q1081" s="45"/>
    </row>
    <row r="1082" spans="17:17" x14ac:dyDescent="0.2">
      <c r="Q1082" s="45"/>
    </row>
    <row r="1083" spans="17:17" x14ac:dyDescent="0.2">
      <c r="Q1083" s="45"/>
    </row>
    <row r="1084" spans="17:17" x14ac:dyDescent="0.2">
      <c r="Q1084" s="45"/>
    </row>
    <row r="1085" spans="17:17" x14ac:dyDescent="0.2">
      <c r="Q1085" s="45"/>
    </row>
    <row r="1086" spans="17:17" x14ac:dyDescent="0.2">
      <c r="Q1086" s="45"/>
    </row>
    <row r="1087" spans="17:17" x14ac:dyDescent="0.2">
      <c r="Q1087" s="45"/>
    </row>
    <row r="1088" spans="17:17" x14ac:dyDescent="0.2">
      <c r="Q1088" s="45"/>
    </row>
    <row r="1089" spans="17:17" x14ac:dyDescent="0.2">
      <c r="Q1089" s="45"/>
    </row>
    <row r="1090" spans="17:17" x14ac:dyDescent="0.2">
      <c r="Q1090" s="45"/>
    </row>
    <row r="1091" spans="17:17" x14ac:dyDescent="0.2">
      <c r="Q1091" s="45"/>
    </row>
    <row r="1092" spans="17:17" x14ac:dyDescent="0.2">
      <c r="Q1092" s="45"/>
    </row>
    <row r="1093" spans="17:17" x14ac:dyDescent="0.2">
      <c r="Q1093" s="45"/>
    </row>
    <row r="1094" spans="17:17" x14ac:dyDescent="0.2">
      <c r="Q1094" s="45"/>
    </row>
    <row r="1095" spans="17:17" x14ac:dyDescent="0.2">
      <c r="Q1095" s="45"/>
    </row>
    <row r="1096" spans="17:17" x14ac:dyDescent="0.2">
      <c r="Q1096" s="45"/>
    </row>
    <row r="1097" spans="17:17" x14ac:dyDescent="0.2">
      <c r="Q1097" s="45"/>
    </row>
    <row r="1098" spans="17:17" x14ac:dyDescent="0.2">
      <c r="Q1098" s="45"/>
    </row>
    <row r="1099" spans="17:17" x14ac:dyDescent="0.2">
      <c r="Q1099" s="45"/>
    </row>
    <row r="1100" spans="17:17" x14ac:dyDescent="0.2">
      <c r="Q1100" s="45"/>
    </row>
    <row r="1101" spans="17:17" x14ac:dyDescent="0.2">
      <c r="Q1101" s="45"/>
    </row>
    <row r="1102" spans="17:17" x14ac:dyDescent="0.2">
      <c r="Q1102" s="45"/>
    </row>
    <row r="1103" spans="17:17" x14ac:dyDescent="0.2">
      <c r="Q1103" s="45"/>
    </row>
    <row r="1104" spans="17:17" x14ac:dyDescent="0.2">
      <c r="Q1104" s="45"/>
    </row>
    <row r="1105" spans="17:17" x14ac:dyDescent="0.2">
      <c r="Q1105" s="45"/>
    </row>
    <row r="1106" spans="17:17" x14ac:dyDescent="0.2">
      <c r="Q1106" s="45"/>
    </row>
    <row r="1107" spans="17:17" x14ac:dyDescent="0.2">
      <c r="Q1107" s="45"/>
    </row>
    <row r="1108" spans="17:17" x14ac:dyDescent="0.2">
      <c r="Q1108" s="45"/>
    </row>
    <row r="1109" spans="17:17" x14ac:dyDescent="0.2">
      <c r="Q1109" s="45"/>
    </row>
    <row r="1110" spans="17:17" x14ac:dyDescent="0.2">
      <c r="Q1110" s="45"/>
    </row>
    <row r="1111" spans="17:17" x14ac:dyDescent="0.2">
      <c r="Q1111" s="45"/>
    </row>
    <row r="1112" spans="17:17" x14ac:dyDescent="0.2">
      <c r="Q1112" s="45"/>
    </row>
    <row r="1113" spans="17:17" x14ac:dyDescent="0.2">
      <c r="Q1113" s="45"/>
    </row>
    <row r="1114" spans="17:17" x14ac:dyDescent="0.2">
      <c r="Q1114" s="45"/>
    </row>
    <row r="1115" spans="17:17" x14ac:dyDescent="0.2">
      <c r="Q1115" s="45"/>
    </row>
    <row r="1116" spans="17:17" x14ac:dyDescent="0.2">
      <c r="Q1116" s="45"/>
    </row>
    <row r="1117" spans="17:17" x14ac:dyDescent="0.2">
      <c r="Q1117" s="45"/>
    </row>
    <row r="1118" spans="17:17" x14ac:dyDescent="0.2">
      <c r="Q1118" s="45"/>
    </row>
    <row r="1119" spans="17:17" x14ac:dyDescent="0.2">
      <c r="Q1119" s="45"/>
    </row>
    <row r="1120" spans="17:17" x14ac:dyDescent="0.2">
      <c r="Q1120" s="45"/>
    </row>
    <row r="1121" spans="17:17" x14ac:dyDescent="0.2">
      <c r="Q1121" s="45"/>
    </row>
    <row r="1122" spans="17:17" x14ac:dyDescent="0.2">
      <c r="Q1122" s="45"/>
    </row>
    <row r="1123" spans="17:17" x14ac:dyDescent="0.2">
      <c r="Q1123" s="45"/>
    </row>
    <row r="1124" spans="17:17" x14ac:dyDescent="0.2">
      <c r="Q1124" s="45"/>
    </row>
    <row r="1125" spans="17:17" x14ac:dyDescent="0.2">
      <c r="Q1125" s="45"/>
    </row>
    <row r="1126" spans="17:17" x14ac:dyDescent="0.2">
      <c r="Q1126" s="45"/>
    </row>
    <row r="1127" spans="17:17" x14ac:dyDescent="0.2">
      <c r="Q1127" s="45"/>
    </row>
    <row r="1128" spans="17:17" x14ac:dyDescent="0.2">
      <c r="Q1128" s="45"/>
    </row>
    <row r="1129" spans="17:17" x14ac:dyDescent="0.2">
      <c r="Q1129" s="45"/>
    </row>
    <row r="1130" spans="17:17" x14ac:dyDescent="0.2">
      <c r="Q1130" s="45"/>
    </row>
    <row r="1131" spans="17:17" x14ac:dyDescent="0.2">
      <c r="Q1131" s="45"/>
    </row>
    <row r="1132" spans="17:17" x14ac:dyDescent="0.2">
      <c r="Q1132" s="45"/>
    </row>
    <row r="1133" spans="17:17" x14ac:dyDescent="0.2">
      <c r="Q1133" s="45"/>
    </row>
    <row r="1134" spans="17:17" x14ac:dyDescent="0.2">
      <c r="Q1134" s="45"/>
    </row>
    <row r="1135" spans="17:17" x14ac:dyDescent="0.2">
      <c r="Q1135" s="45"/>
    </row>
    <row r="1136" spans="17:17" x14ac:dyDescent="0.2">
      <c r="Q1136" s="45"/>
    </row>
    <row r="1137" spans="17:17" x14ac:dyDescent="0.2">
      <c r="Q1137" s="45"/>
    </row>
    <row r="1138" spans="17:17" x14ac:dyDescent="0.2">
      <c r="Q1138" s="45"/>
    </row>
    <row r="1139" spans="17:17" x14ac:dyDescent="0.2">
      <c r="Q1139" s="45"/>
    </row>
    <row r="1140" spans="17:17" x14ac:dyDescent="0.2">
      <c r="Q1140" s="45"/>
    </row>
    <row r="1141" spans="17:17" x14ac:dyDescent="0.2">
      <c r="Q1141" s="45"/>
    </row>
    <row r="1142" spans="17:17" x14ac:dyDescent="0.2">
      <c r="Q1142" s="45"/>
    </row>
    <row r="1143" spans="17:17" x14ac:dyDescent="0.2">
      <c r="Q1143" s="45"/>
    </row>
    <row r="1144" spans="17:17" x14ac:dyDescent="0.2">
      <c r="Q1144" s="45"/>
    </row>
    <row r="1145" spans="17:17" x14ac:dyDescent="0.2">
      <c r="Q1145" s="45"/>
    </row>
    <row r="1146" spans="17:17" x14ac:dyDescent="0.2">
      <c r="Q1146" s="45"/>
    </row>
    <row r="1147" spans="17:17" x14ac:dyDescent="0.2">
      <c r="Q1147" s="45"/>
    </row>
    <row r="1148" spans="17:17" x14ac:dyDescent="0.2">
      <c r="Q1148" s="45"/>
    </row>
    <row r="1149" spans="17:17" x14ac:dyDescent="0.2">
      <c r="Q1149" s="45"/>
    </row>
    <row r="1150" spans="17:17" x14ac:dyDescent="0.2">
      <c r="Q1150" s="45"/>
    </row>
    <row r="1151" spans="17:17" x14ac:dyDescent="0.2">
      <c r="Q1151" s="45"/>
    </row>
    <row r="1152" spans="17:17" x14ac:dyDescent="0.2">
      <c r="Q1152" s="45"/>
    </row>
    <row r="1153" spans="17:17" x14ac:dyDescent="0.2">
      <c r="Q1153" s="45"/>
    </row>
    <row r="1154" spans="17:17" x14ac:dyDescent="0.2">
      <c r="Q1154" s="45"/>
    </row>
    <row r="1155" spans="17:17" x14ac:dyDescent="0.2">
      <c r="Q1155" s="45"/>
    </row>
    <row r="1156" spans="17:17" x14ac:dyDescent="0.2">
      <c r="Q1156" s="45"/>
    </row>
    <row r="1157" spans="17:17" x14ac:dyDescent="0.2">
      <c r="Q1157" s="45"/>
    </row>
    <row r="1158" spans="17:17" x14ac:dyDescent="0.2">
      <c r="Q1158" s="45"/>
    </row>
    <row r="1159" spans="17:17" x14ac:dyDescent="0.2">
      <c r="Q1159" s="45"/>
    </row>
    <row r="1160" spans="17:17" x14ac:dyDescent="0.2">
      <c r="Q1160" s="45"/>
    </row>
    <row r="1161" spans="17:17" x14ac:dyDescent="0.2">
      <c r="Q1161" s="45"/>
    </row>
    <row r="1162" spans="17:17" x14ac:dyDescent="0.2">
      <c r="Q1162" s="45"/>
    </row>
    <row r="1163" spans="17:17" x14ac:dyDescent="0.2">
      <c r="Q1163" s="45"/>
    </row>
    <row r="1164" spans="17:17" x14ac:dyDescent="0.2">
      <c r="Q1164" s="45"/>
    </row>
    <row r="1165" spans="17:17" x14ac:dyDescent="0.2">
      <c r="Q1165" s="45"/>
    </row>
    <row r="1166" spans="17:17" x14ac:dyDescent="0.2">
      <c r="Q1166" s="45"/>
    </row>
    <row r="1167" spans="17:17" x14ac:dyDescent="0.2">
      <c r="Q1167" s="45"/>
    </row>
    <row r="1168" spans="17:17" x14ac:dyDescent="0.2">
      <c r="Q1168" s="45"/>
    </row>
    <row r="1169" spans="17:17" x14ac:dyDescent="0.2">
      <c r="Q1169" s="45"/>
    </row>
    <row r="1170" spans="17:17" x14ac:dyDescent="0.2">
      <c r="Q1170" s="45"/>
    </row>
    <row r="1171" spans="17:17" x14ac:dyDescent="0.2">
      <c r="Q1171" s="45"/>
    </row>
    <row r="1172" spans="17:17" x14ac:dyDescent="0.2">
      <c r="Q1172" s="45"/>
    </row>
    <row r="1173" spans="17:17" x14ac:dyDescent="0.2">
      <c r="Q1173" s="45"/>
    </row>
    <row r="1174" spans="17:17" x14ac:dyDescent="0.2">
      <c r="Q1174" s="45"/>
    </row>
    <row r="1175" spans="17:17" x14ac:dyDescent="0.2">
      <c r="Q1175" s="45"/>
    </row>
    <row r="1176" spans="17:17" x14ac:dyDescent="0.2">
      <c r="Q1176" s="45"/>
    </row>
    <row r="1177" spans="17:17" x14ac:dyDescent="0.2">
      <c r="Q1177" s="45"/>
    </row>
    <row r="1178" spans="17:17" x14ac:dyDescent="0.2">
      <c r="Q1178" s="45"/>
    </row>
    <row r="1179" spans="17:17" x14ac:dyDescent="0.2">
      <c r="Q1179" s="45"/>
    </row>
    <row r="1180" spans="17:17" x14ac:dyDescent="0.2">
      <c r="Q1180" s="45"/>
    </row>
    <row r="1181" spans="17:17" x14ac:dyDescent="0.2">
      <c r="Q1181" s="45"/>
    </row>
    <row r="1182" spans="17:17" x14ac:dyDescent="0.2">
      <c r="Q1182" s="45"/>
    </row>
    <row r="1183" spans="17:17" x14ac:dyDescent="0.2">
      <c r="Q1183" s="45"/>
    </row>
    <row r="1184" spans="17:17" x14ac:dyDescent="0.2">
      <c r="Q1184" s="45"/>
    </row>
    <row r="1185" spans="17:17" x14ac:dyDescent="0.2">
      <c r="Q1185" s="45"/>
    </row>
    <row r="1186" spans="17:17" x14ac:dyDescent="0.2">
      <c r="Q1186" s="45"/>
    </row>
    <row r="1187" spans="17:17" x14ac:dyDescent="0.2">
      <c r="Q1187" s="45"/>
    </row>
    <row r="1188" spans="17:17" x14ac:dyDescent="0.2">
      <c r="Q1188" s="45"/>
    </row>
    <row r="1189" spans="17:17" x14ac:dyDescent="0.2">
      <c r="Q1189" s="45"/>
    </row>
    <row r="1190" spans="17:17" x14ac:dyDescent="0.2">
      <c r="Q1190" s="45"/>
    </row>
    <row r="1191" spans="17:17" x14ac:dyDescent="0.2">
      <c r="Q1191" s="45"/>
    </row>
    <row r="1192" spans="17:17" x14ac:dyDescent="0.2">
      <c r="Q1192" s="45"/>
    </row>
    <row r="1193" spans="17:17" x14ac:dyDescent="0.2">
      <c r="Q1193" s="45"/>
    </row>
    <row r="1194" spans="17:17" x14ac:dyDescent="0.2">
      <c r="Q1194" s="45"/>
    </row>
    <row r="1195" spans="17:17" x14ac:dyDescent="0.2">
      <c r="Q1195" s="45"/>
    </row>
    <row r="1196" spans="17:17" x14ac:dyDescent="0.2">
      <c r="Q1196" s="45"/>
    </row>
    <row r="1197" spans="17:17" x14ac:dyDescent="0.2">
      <c r="Q1197" s="45"/>
    </row>
    <row r="1198" spans="17:17" x14ac:dyDescent="0.2">
      <c r="Q1198" s="45"/>
    </row>
    <row r="1199" spans="17:17" x14ac:dyDescent="0.2">
      <c r="Q1199" s="45"/>
    </row>
    <row r="1200" spans="17:17" x14ac:dyDescent="0.2">
      <c r="Q1200" s="45"/>
    </row>
    <row r="1201" spans="17:17" x14ac:dyDescent="0.2">
      <c r="Q1201" s="45"/>
    </row>
    <row r="1202" spans="17:17" x14ac:dyDescent="0.2">
      <c r="Q1202" s="45"/>
    </row>
    <row r="1203" spans="17:17" x14ac:dyDescent="0.2">
      <c r="Q1203" s="45"/>
    </row>
    <row r="1204" spans="17:17" x14ac:dyDescent="0.2">
      <c r="Q1204" s="45"/>
    </row>
    <row r="1205" spans="17:17" x14ac:dyDescent="0.2">
      <c r="Q1205" s="45"/>
    </row>
    <row r="1206" spans="17:17" x14ac:dyDescent="0.2">
      <c r="Q1206" s="45"/>
    </row>
    <row r="1207" spans="17:17" x14ac:dyDescent="0.2">
      <c r="Q1207" s="45"/>
    </row>
    <row r="1208" spans="17:17" x14ac:dyDescent="0.2">
      <c r="Q1208" s="45"/>
    </row>
    <row r="1209" spans="17:17" x14ac:dyDescent="0.2">
      <c r="Q1209" s="45"/>
    </row>
    <row r="1210" spans="17:17" x14ac:dyDescent="0.2">
      <c r="Q1210" s="45"/>
    </row>
    <row r="1211" spans="17:17" x14ac:dyDescent="0.2">
      <c r="Q1211" s="45"/>
    </row>
    <row r="1212" spans="17:17" x14ac:dyDescent="0.2">
      <c r="Q1212" s="45"/>
    </row>
    <row r="1213" spans="17:17" x14ac:dyDescent="0.2">
      <c r="Q1213" s="45"/>
    </row>
    <row r="1214" spans="17:17" x14ac:dyDescent="0.2">
      <c r="Q1214" s="45"/>
    </row>
    <row r="1215" spans="17:17" x14ac:dyDescent="0.2">
      <c r="Q1215" s="45"/>
    </row>
    <row r="1216" spans="17:17" x14ac:dyDescent="0.2">
      <c r="Q1216" s="45"/>
    </row>
    <row r="1217" spans="17:17" x14ac:dyDescent="0.2">
      <c r="Q1217" s="45"/>
    </row>
    <row r="1218" spans="17:17" x14ac:dyDescent="0.2">
      <c r="Q1218" s="45"/>
    </row>
    <row r="1219" spans="17:17" x14ac:dyDescent="0.2">
      <c r="Q1219" s="45"/>
    </row>
    <row r="1220" spans="17:17" x14ac:dyDescent="0.2">
      <c r="Q1220" s="45"/>
    </row>
    <row r="1221" spans="17:17" x14ac:dyDescent="0.2">
      <c r="Q1221" s="45"/>
    </row>
    <row r="1222" spans="17:17" x14ac:dyDescent="0.2">
      <c r="Q1222" s="45"/>
    </row>
    <row r="1223" spans="17:17" x14ac:dyDescent="0.2">
      <c r="Q1223" s="45"/>
    </row>
    <row r="1224" spans="17:17" x14ac:dyDescent="0.2">
      <c r="Q1224" s="45"/>
    </row>
    <row r="1225" spans="17:17" x14ac:dyDescent="0.2">
      <c r="Q1225" s="45"/>
    </row>
    <row r="1226" spans="17:17" x14ac:dyDescent="0.2">
      <c r="Q1226" s="45"/>
    </row>
    <row r="1227" spans="17:17" x14ac:dyDescent="0.2">
      <c r="Q1227" s="45"/>
    </row>
    <row r="1228" spans="17:17" x14ac:dyDescent="0.2">
      <c r="Q1228" s="45"/>
    </row>
    <row r="1229" spans="17:17" x14ac:dyDescent="0.2">
      <c r="Q1229" s="45"/>
    </row>
    <row r="1230" spans="17:17" x14ac:dyDescent="0.2">
      <c r="Q1230" s="45"/>
    </row>
    <row r="1231" spans="17:17" x14ac:dyDescent="0.2">
      <c r="Q1231" s="45"/>
    </row>
    <row r="1232" spans="17:17" x14ac:dyDescent="0.2">
      <c r="Q1232" s="45"/>
    </row>
    <row r="1233" spans="17:17" x14ac:dyDescent="0.2">
      <c r="Q1233" s="45"/>
    </row>
    <row r="1234" spans="17:17" x14ac:dyDescent="0.2">
      <c r="Q1234" s="45"/>
    </row>
    <row r="1235" spans="17:17" x14ac:dyDescent="0.2">
      <c r="Q1235" s="45"/>
    </row>
    <row r="1236" spans="17:17" x14ac:dyDescent="0.2">
      <c r="Q1236" s="45"/>
    </row>
    <row r="1237" spans="17:17" x14ac:dyDescent="0.2">
      <c r="Q1237" s="45"/>
    </row>
  </sheetData>
  <mergeCells count="12">
    <mergeCell ref="L23:L25"/>
    <mergeCell ref="M23:M25"/>
    <mergeCell ref="B327:C327"/>
    <mergeCell ref="B23:B25"/>
    <mergeCell ref="C23:C25"/>
    <mergeCell ref="D23:D25"/>
    <mergeCell ref="N23:N25"/>
    <mergeCell ref="D10:K10"/>
    <mergeCell ref="D12:K12"/>
    <mergeCell ref="M22:N22"/>
    <mergeCell ref="I23:I25"/>
    <mergeCell ref="K23:K25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7F57-57AF-43C6-A30E-A92699CCE999}">
  <sheetPr>
    <pageSetUpPr fitToPage="1"/>
  </sheetPr>
  <dimension ref="A1:V1237"/>
  <sheetViews>
    <sheetView topLeftCell="A2" workbookViewId="0">
      <selection activeCell="T11" sqref="T11:T13"/>
    </sheetView>
  </sheetViews>
  <sheetFormatPr defaultRowHeight="12.75" x14ac:dyDescent="0.2"/>
  <cols>
    <col min="1" max="1" width="15.7109375" style="1" customWidth="1"/>
    <col min="2" max="2" width="9.140625" style="1" bestFit="1"/>
    <col min="3" max="3" width="15.5703125" style="40" customWidth="1"/>
    <col min="4" max="4" width="17.42578125" style="1" customWidth="1"/>
    <col min="5" max="6" width="13.140625" style="1" customWidth="1"/>
    <col min="7" max="7" width="15.140625" style="1" customWidth="1"/>
    <col min="8" max="8" width="13.140625" style="1" hidden="1" customWidth="1"/>
    <col min="9" max="9" width="14.5703125" style="1" hidden="1" customWidth="1"/>
    <col min="10" max="10" width="11.85546875" style="1" hidden="1" customWidth="1"/>
    <col min="11" max="11" width="16.85546875" style="1" customWidth="1"/>
    <col min="12" max="12" width="15.85546875" style="1" customWidth="1"/>
    <col min="13" max="13" width="14.85546875" style="1" hidden="1" customWidth="1"/>
    <col min="14" max="14" width="12.140625" style="1" hidden="1" customWidth="1"/>
    <col min="15" max="15" width="11.5703125" style="1" hidden="1" customWidth="1"/>
    <col min="16" max="16" width="0.28515625" style="1" customWidth="1"/>
    <col min="17" max="17" width="11.85546875" style="1" customWidth="1"/>
    <col min="18" max="18" width="11.85546875" style="1" bestFit="1" customWidth="1"/>
    <col min="19" max="19" width="11.140625" style="1" hidden="1" customWidth="1"/>
    <col min="20" max="21" width="9.140625" style="1"/>
    <col min="22" max="22" width="10.28515625" style="1" bestFit="1" customWidth="1"/>
    <col min="23" max="16384" width="9.140625" style="1"/>
  </cols>
  <sheetData>
    <row r="1" spans="1:20" ht="15" x14ac:dyDescent="0.2">
      <c r="B1" s="2">
        <f>G18+0.04%</f>
        <v>3.6899999999999995E-2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20" ht="15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0" ht="15" x14ac:dyDescent="0.2">
      <c r="B3" s="2"/>
      <c r="C3"/>
      <c r="D3" s="50" t="s">
        <v>24</v>
      </c>
      <c r="E3" s="50"/>
      <c r="F3" s="50"/>
      <c r="G3" s="50"/>
      <c r="H3" s="50"/>
      <c r="I3"/>
      <c r="J3"/>
      <c r="K3"/>
      <c r="L3"/>
      <c r="M3"/>
      <c r="N3"/>
      <c r="P3"/>
      <c r="Q3"/>
      <c r="R3"/>
    </row>
    <row r="4" spans="1:20" ht="15" x14ac:dyDescent="0.2">
      <c r="B4" s="2"/>
      <c r="C4"/>
      <c r="D4" s="50" t="s">
        <v>25</v>
      </c>
      <c r="E4" s="50"/>
      <c r="F4" s="50"/>
      <c r="G4" s="50"/>
      <c r="H4" s="50"/>
      <c r="K4"/>
      <c r="L4"/>
      <c r="M4" s="50"/>
      <c r="N4" s="50"/>
      <c r="P4" s="50"/>
      <c r="Q4" s="50"/>
      <c r="R4" s="50"/>
    </row>
    <row r="5" spans="1:20" ht="15" x14ac:dyDescent="0.2">
      <c r="B5" s="2"/>
      <c r="C5"/>
      <c r="D5"/>
      <c r="E5"/>
      <c r="F5"/>
      <c r="G5"/>
      <c r="H5"/>
      <c r="K5" s="50"/>
      <c r="L5" s="50"/>
      <c r="M5" s="50"/>
      <c r="N5"/>
      <c r="P5" s="50"/>
      <c r="Q5" s="50"/>
      <c r="R5"/>
    </row>
    <row r="6" spans="1:20" ht="15" x14ac:dyDescent="0.2">
      <c r="B6" s="2"/>
      <c r="C6"/>
      <c r="D6"/>
      <c r="E6"/>
      <c r="F6"/>
      <c r="G6"/>
      <c r="H6"/>
      <c r="I6"/>
      <c r="J6"/>
      <c r="K6"/>
      <c r="L6"/>
      <c r="M6"/>
      <c r="N6"/>
      <c r="P6"/>
      <c r="Q6"/>
      <c r="R6"/>
    </row>
    <row r="7" spans="1:20" ht="15" x14ac:dyDescent="0.2">
      <c r="A7" s="97">
        <f>ROUND(G17/((((1+L19)^L17)-1)/(L19*((1+L19)^L17))),2)</f>
        <v>1622.57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20" ht="20.25" x14ac:dyDescent="0.3">
      <c r="A8" s="5"/>
      <c r="B8" s="3"/>
      <c r="C8" s="178" t="s">
        <v>23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</row>
    <row r="9" spans="1:20" ht="10.5" customHeight="1" x14ac:dyDescent="0.3">
      <c r="A9" s="5"/>
      <c r="B9" s="3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20" ht="18" x14ac:dyDescent="0.25">
      <c r="A10" s="5" t="e">
        <f>ROUND(I15/((((1+#REF!)^#REF!)-1)/(#REF!*((1+#REF!)^#REF!))),0)</f>
        <v>#REF!</v>
      </c>
      <c r="C10" s="52" t="s">
        <v>18</v>
      </c>
      <c r="D10" s="161" t="e">
        <f>FISSO!#REF!</f>
        <v>#REF!</v>
      </c>
      <c r="E10" s="162"/>
      <c r="F10" s="162"/>
      <c r="G10" s="162"/>
      <c r="H10" s="162"/>
      <c r="I10" s="162"/>
      <c r="J10" s="162"/>
      <c r="K10" s="163"/>
      <c r="L10" s="74"/>
      <c r="M10" s="4"/>
      <c r="N10" s="4"/>
      <c r="P10" s="4"/>
      <c r="Q10" s="4"/>
      <c r="R10" s="4"/>
    </row>
    <row r="11" spans="1:20" ht="16.5" customHeight="1" x14ac:dyDescent="0.2">
      <c r="C11" s="51" t="s">
        <v>19</v>
      </c>
      <c r="D11" s="42" t="e">
        <f>FISSO!#REF!</f>
        <v>#REF!</v>
      </c>
      <c r="E11" s="42"/>
      <c r="F11" s="42"/>
      <c r="G11" s="42" t="e">
        <f>FISSO!#REF!</f>
        <v>#REF!</v>
      </c>
      <c r="H11" s="42"/>
      <c r="I11" s="51" t="s">
        <v>20</v>
      </c>
      <c r="J11" s="70"/>
      <c r="K11" s="43" t="e">
        <f>FISSO!#REF!</f>
        <v>#REF!</v>
      </c>
      <c r="L11" s="75"/>
      <c r="T11" s="126"/>
    </row>
    <row r="12" spans="1:20" ht="15.75" customHeight="1" x14ac:dyDescent="0.2">
      <c r="C12" s="51" t="s">
        <v>21</v>
      </c>
      <c r="D12" s="164" t="e">
        <f>FISSO!#REF!</f>
        <v>#REF!</v>
      </c>
      <c r="E12" s="165"/>
      <c r="F12" s="165"/>
      <c r="G12" s="165"/>
      <c r="H12" s="165"/>
      <c r="I12" s="165"/>
      <c r="J12" s="165"/>
      <c r="K12" s="166"/>
      <c r="L12" s="76"/>
      <c r="T12" s="126"/>
    </row>
    <row r="13" spans="1:20" ht="16.5" customHeight="1" x14ac:dyDescent="0.2">
      <c r="C13" s="51" t="s">
        <v>22</v>
      </c>
      <c r="D13" s="44" t="e">
        <f>FISSO!#REF!</f>
        <v>#REF!</v>
      </c>
      <c r="E13" s="65"/>
      <c r="F13" s="65"/>
      <c r="G13" s="65" t="e">
        <f>FISSO!#REF!</f>
        <v>#REF!</v>
      </c>
      <c r="H13" s="65"/>
    </row>
    <row r="14" spans="1:20" ht="15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20" ht="15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20" ht="15.75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9" ht="16.5" x14ac:dyDescent="0.35">
      <c r="B17" s="6"/>
      <c r="C17" s="7" t="s">
        <v>2</v>
      </c>
      <c r="E17" s="66"/>
      <c r="F17" s="66"/>
      <c r="G17" s="8">
        <f>FISSO!D14</f>
        <v>40000</v>
      </c>
      <c r="H17" s="66"/>
      <c r="K17" s="7" t="s">
        <v>3</v>
      </c>
      <c r="L17" s="9">
        <f>FISSO!C18*4</f>
        <v>28</v>
      </c>
      <c r="O17" s="1">
        <f>L19*4</f>
        <v>3.6010783608886321E-2</v>
      </c>
    </row>
    <row r="18" spans="1:19" ht="16.5" x14ac:dyDescent="0.35">
      <c r="A18" s="1">
        <f>IF(G19="a",1,IF(G19="s",2,IF(G19="q",3,IF(G19="t",4,IF(G19="b",6,IF(G19="m",12,0))))))</f>
        <v>4</v>
      </c>
      <c r="B18" s="6"/>
      <c r="C18" s="10" t="s">
        <v>4</v>
      </c>
      <c r="E18" s="67"/>
      <c r="F18" s="67"/>
      <c r="G18" s="11">
        <f>FISSO!F18</f>
        <v>3.6499999999999998E-2</v>
      </c>
      <c r="H18" s="67"/>
      <c r="K18" s="10" t="s">
        <v>5</v>
      </c>
      <c r="L18" s="12">
        <f>ROUND(G17/((((1+L19)^L17)-1)/(L19*((1+L19)^L17))),2)</f>
        <v>1622.57</v>
      </c>
    </row>
    <row r="19" spans="1:19" ht="16.5" x14ac:dyDescent="0.35">
      <c r="B19" s="6"/>
      <c r="C19" s="10" t="s">
        <v>6</v>
      </c>
      <c r="E19" s="68"/>
      <c r="F19" s="68"/>
      <c r="G19" s="13" t="s">
        <v>33</v>
      </c>
      <c r="H19" s="68"/>
      <c r="K19" s="10" t="str">
        <f>IF(G19="a","Tasso annuo",IF(G19="s","Tasso semestrale",IF(G19="q","Tasso quadrimestrale",IF(G19="t","Tasso trimestrale",IF(G19="b","Tasso semestrale",IF(G19="m","Tasso mensile",0))))))</f>
        <v>Tasso trimestrale</v>
      </c>
      <c r="L19" s="14">
        <f>((1+G18)^(1/A18))-1</f>
        <v>9.0026959022215802E-3</v>
      </c>
    </row>
    <row r="20" spans="1:19" ht="17.25" thickBot="1" x14ac:dyDescent="0.4">
      <c r="B20" s="6"/>
      <c r="C20" s="15" t="s">
        <v>7</v>
      </c>
      <c r="E20" s="69"/>
      <c r="F20" s="69"/>
      <c r="G20" s="46">
        <f>FISSO!D10</f>
        <v>42156</v>
      </c>
      <c r="H20" s="69"/>
      <c r="K20" s="15" t="s">
        <v>8</v>
      </c>
      <c r="L20" s="16">
        <f>FISSO!G10</f>
        <v>42064</v>
      </c>
    </row>
    <row r="21" spans="1:19" ht="15.75" thickBot="1" x14ac:dyDescent="0.35">
      <c r="B21" s="6"/>
      <c r="C21" s="17"/>
      <c r="D21" s="6"/>
      <c r="E21" s="6"/>
      <c r="F21" s="6"/>
      <c r="G21" s="6"/>
      <c r="H21" s="6"/>
      <c r="I21" s="6"/>
      <c r="J21" s="6"/>
      <c r="K21" s="6"/>
      <c r="L21" s="6"/>
    </row>
    <row r="22" spans="1:19" ht="30" customHeight="1" thickBot="1" x14ac:dyDescent="0.35">
      <c r="B22" s="6"/>
      <c r="C22" s="17" t="s">
        <v>9</v>
      </c>
      <c r="D22" s="18" t="s">
        <v>9</v>
      </c>
      <c r="E22" s="18"/>
      <c r="F22" s="18"/>
      <c r="G22" s="18"/>
      <c r="H22" s="18"/>
      <c r="I22" s="6"/>
      <c r="J22" s="6"/>
      <c r="K22" s="6"/>
      <c r="L22" s="6"/>
      <c r="M22" s="167" t="s">
        <v>30</v>
      </c>
      <c r="N22" s="168"/>
      <c r="P22" s="167" t="s">
        <v>30</v>
      </c>
      <c r="Q22" s="179"/>
      <c r="R22" s="168"/>
    </row>
    <row r="23" spans="1:19" s="19" customFormat="1" ht="13.5" customHeight="1" x14ac:dyDescent="0.2">
      <c r="B23" s="149" t="s">
        <v>10</v>
      </c>
      <c r="C23" s="152" t="s">
        <v>11</v>
      </c>
      <c r="D23" s="155" t="s">
        <v>27</v>
      </c>
      <c r="E23" s="62"/>
      <c r="F23" s="155" t="s">
        <v>27</v>
      </c>
      <c r="G23" s="84"/>
      <c r="H23" s="62"/>
      <c r="I23" s="169"/>
      <c r="J23" s="85"/>
      <c r="K23" s="158" t="s">
        <v>26</v>
      </c>
      <c r="L23" s="172" t="s">
        <v>31</v>
      </c>
      <c r="M23" s="175" t="s">
        <v>13</v>
      </c>
      <c r="N23" s="158" t="s">
        <v>29</v>
      </c>
      <c r="P23" s="91"/>
      <c r="Q23" s="175" t="s">
        <v>13</v>
      </c>
      <c r="R23" s="158" t="s">
        <v>29</v>
      </c>
    </row>
    <row r="24" spans="1:19" s="19" customFormat="1" ht="11.25" customHeight="1" x14ac:dyDescent="0.2">
      <c r="B24" s="150" t="s">
        <v>9</v>
      </c>
      <c r="C24" s="153"/>
      <c r="D24" s="156" t="s">
        <v>12</v>
      </c>
      <c r="E24" s="63"/>
      <c r="F24" s="156" t="s">
        <v>12</v>
      </c>
      <c r="G24" s="86" t="s">
        <v>27</v>
      </c>
      <c r="H24" s="63"/>
      <c r="I24" s="170"/>
      <c r="J24" s="87"/>
      <c r="K24" s="159"/>
      <c r="L24" s="173"/>
      <c r="M24" s="176"/>
      <c r="N24" s="159"/>
      <c r="P24" s="92"/>
      <c r="Q24" s="176"/>
      <c r="R24" s="159"/>
    </row>
    <row r="25" spans="1:19" ht="24" customHeight="1" thickBot="1" x14ac:dyDescent="0.25">
      <c r="B25" s="151"/>
      <c r="C25" s="154"/>
      <c r="D25" s="157"/>
      <c r="E25" s="64"/>
      <c r="F25" s="157"/>
      <c r="G25" s="88"/>
      <c r="H25" s="64"/>
      <c r="I25" s="171"/>
      <c r="J25" s="89"/>
      <c r="K25" s="160"/>
      <c r="L25" s="174"/>
      <c r="M25" s="177"/>
      <c r="N25" s="160"/>
      <c r="P25" s="93"/>
      <c r="Q25" s="177"/>
      <c r="R25" s="160"/>
    </row>
    <row r="26" spans="1:19" ht="15.75" customHeight="1" x14ac:dyDescent="0.3">
      <c r="B26" s="20">
        <f>IF($L$17=0,"",1)</f>
        <v>1</v>
      </c>
      <c r="C26" s="48">
        <f>G20</f>
        <v>42156</v>
      </c>
      <c r="D26" s="72">
        <f>IF(B26="Totale",SUM($D25:D$26),IF(B26="","",IF(B26=$L$17,$G$17-(SUM($D25:D$26)),(($A$7*(1/((1+$L$19)^($L$17-B25))))))))</f>
        <v>1262.4619482421742</v>
      </c>
      <c r="E26" s="79">
        <f>IF(B26="totale",$G$17-H25,ROUND(D26,2))</f>
        <v>1262.46</v>
      </c>
      <c r="F26" s="22">
        <f>IF(B27="TOTALE",E26-E27,E26)</f>
        <v>1262.46</v>
      </c>
      <c r="G26" s="22">
        <f>IF(B26="",0,IF(B26="Totale",SUM($G25:G$26),IF(B27="Totale",E26+E27,E26 )))</f>
        <v>1262.46</v>
      </c>
      <c r="H26" s="22">
        <f>F26</f>
        <v>1262.46</v>
      </c>
      <c r="I26" s="22">
        <f>IF(B26="Totale",SUM($I25:I$26),IF(B26="","",(($L$18-D26))))</f>
        <v>360.10805175782571</v>
      </c>
      <c r="J26" s="22">
        <f>IF(B26="totale",SUM(J25:J26),$L$18-G26)</f>
        <v>360.1099999999999</v>
      </c>
      <c r="K26" s="23">
        <f t="shared" ref="K26:K38" si="0">IF(B26="","",J26)</f>
        <v>360.1099999999999</v>
      </c>
      <c r="L26" s="23">
        <f>IF(A26=0,G26+K26,IF(B26="totale",SUM($L25:L$26),IF(B26=" "," ",)))</f>
        <v>1622.57</v>
      </c>
      <c r="M26" s="90">
        <f>IF(B26="totale",SUM(M25:$M$26),IF(B26="","",1/$G$18*FISSO!$D$18*K26))</f>
        <v>212.11958904109585</v>
      </c>
      <c r="N26" s="56">
        <f>IF(B26="totale",SUM(N25:$N$26),IF(B26="","",1/$G$18*FISSO!$E$18*K26))</f>
        <v>147.99041095890408</v>
      </c>
      <c r="O26" s="55">
        <f>M26+N26</f>
        <v>360.1099999999999</v>
      </c>
      <c r="P26" s="56">
        <f>IF(B26="totale",SUM(P25:P$26),ROUND(M26,2))</f>
        <v>212.12</v>
      </c>
      <c r="Q26" s="56">
        <f t="shared" ref="Q26:Q57" si="1">IF(B26="","",P26)</f>
        <v>212.12</v>
      </c>
      <c r="R26" s="56">
        <f t="shared" ref="R26:R57" si="2">IF(B26="","",K26-Q26)</f>
        <v>147.9899999999999</v>
      </c>
      <c r="S26" s="45"/>
    </row>
    <row r="27" spans="1:19" ht="15.75" customHeight="1" x14ac:dyDescent="0.3">
      <c r="A27" s="1">
        <f>IF(B27="totale",SUM($E$26:E26),0)</f>
        <v>0</v>
      </c>
      <c r="B27" s="24">
        <f t="shared" ref="B27:B90" si="3">IF($L$17=0,"",IF($L$17&lt;&gt;B26,IF(B26="Totale","",IF(B26="","",B26+1)),"Totale"))</f>
        <v>2</v>
      </c>
      <c r="C27" s="49">
        <f>IF($L$17=0,"",IF($L$17&lt;&gt;B26,IF(B26="Totale","",IF(B26="","",DATE(YEAR(C26),MONTH(C26)+3,DAY(C26)))),""))</f>
        <v>42248</v>
      </c>
      <c r="D27" s="72">
        <f>IF(B27="Totale",SUM($D26:D$26),IF(B27="","",IF(B27=$L$17,$G$17-(SUM($D26:D$26)),(($A$7*(1/((1+$L$19)^($L$17-B26))))))))</f>
        <v>1273.827509250325</v>
      </c>
      <c r="E27" s="79">
        <f t="shared" ref="E27:E69" si="4">IF(B27="totale",$G$17-H26,ROUND(D27,2))</f>
        <v>1273.83</v>
      </c>
      <c r="F27" s="22">
        <f t="shared" ref="F27:F90" si="5">ROUND(D27,2)</f>
        <v>1273.83</v>
      </c>
      <c r="G27" s="22">
        <f>IF(B27="",0,IF(B27="Totale",SUM($G$26:G26),IF(B28="Totale",E27+E28,E27 )))</f>
        <v>1273.83</v>
      </c>
      <c r="H27" s="22">
        <f t="shared" ref="H27:H39" si="6">H26+F27</f>
        <v>2536.29</v>
      </c>
      <c r="I27" s="22">
        <f>IF(B27="Totale",SUM($I26:I$26),IF(B27="","",(($L$18-D27))))</f>
        <v>348.74249074967497</v>
      </c>
      <c r="J27" s="22">
        <f>IF(B27="totale",SUM($J$26:J26),$L$18-G27)</f>
        <v>348.74</v>
      </c>
      <c r="K27" s="80">
        <f t="shared" si="0"/>
        <v>348.74</v>
      </c>
      <c r="L27" s="23">
        <f>IF(A27=0,G27+K27,IF(B27="totale",SUM($L$26:L26),IF(B27=" "," ",)))</f>
        <v>1622.57</v>
      </c>
      <c r="M27" s="90">
        <f>IF(B27="totale",SUM(M26:$M$26),IF(B27="","",1/$G$18*FISSO!$D$18*K27))</f>
        <v>205.42219178082192</v>
      </c>
      <c r="N27" s="56">
        <f>IF(B27="totale",SUM(N26:$N$26),IF(B27="","",1/$G$18*FISSO!$E$18*K27))</f>
        <v>143.31780821917809</v>
      </c>
      <c r="O27" s="55">
        <f t="shared" ref="O27:O54" si="7">M27+N27</f>
        <v>348.74</v>
      </c>
      <c r="P27" s="56">
        <f>IF(B27="totale",SUM(P26:P$26),ROUND(M27,2))</f>
        <v>205.42</v>
      </c>
      <c r="Q27" s="56">
        <f t="shared" si="1"/>
        <v>205.42</v>
      </c>
      <c r="R27" s="56">
        <f t="shared" si="2"/>
        <v>143.32000000000002</v>
      </c>
      <c r="S27" s="45"/>
    </row>
    <row r="28" spans="1:19" ht="15" x14ac:dyDescent="0.3">
      <c r="A28" s="1">
        <f>IF(B28="totale",SUM($E$26:E27),0)</f>
        <v>0</v>
      </c>
      <c r="B28" s="24">
        <f t="shared" si="3"/>
        <v>3</v>
      </c>
      <c r="C28" s="49">
        <f t="shared" ref="C28:C53" si="8">IF($L$17=0,"",IF($L$17&lt;&gt;B27,IF(B27="Totale","",IF(B27="","",DATE(YEAR(C27),MONTH(C27)+3,DAY(C27)))),""))</f>
        <v>42339</v>
      </c>
      <c r="D28" s="72">
        <f>IF(B28="Totale",SUM($D$26:D27),IF(B28="","",IF(B28=$L$17,$G$17-(SUM($D$26:D27)),(($A$7*(1/((1+$L$19)^($L$17-B27))))))))</f>
        <v>1285.29539094799</v>
      </c>
      <c r="E28" s="79">
        <f t="shared" si="4"/>
        <v>1285.3</v>
      </c>
      <c r="F28" s="22">
        <f t="shared" si="5"/>
        <v>1285.3</v>
      </c>
      <c r="G28" s="22">
        <f>IF(B28="",0,IF(B28="Totale",SUM($G$26:G27),IF(B29="Totale",E28+E29,E28 )))</f>
        <v>1285.3</v>
      </c>
      <c r="H28" s="22">
        <f t="shared" si="6"/>
        <v>3821.59</v>
      </c>
      <c r="I28" s="22">
        <f>IF(B28="Totale",SUM($I$26:I27),IF(B28="","",(($L$18-D28))))</f>
        <v>337.27460905200996</v>
      </c>
      <c r="J28" s="22">
        <f>IF(B28="totale",SUM($J$26:J27),$L$18-G28)</f>
        <v>337.27</v>
      </c>
      <c r="K28" s="80">
        <f t="shared" si="0"/>
        <v>337.27</v>
      </c>
      <c r="L28" s="23">
        <f>IF(A28=0,G28+K28,IF(B28="totale",SUM($L$26:L27),IF(B28=" "," ",)))</f>
        <v>1622.57</v>
      </c>
      <c r="M28" s="90">
        <f>IF(B28="totale",SUM(M$26:$M27),IF(B28="","",1/$G$18*FISSO!$D$18*K28))</f>
        <v>198.66589041095889</v>
      </c>
      <c r="N28" s="56">
        <f>IF(B28="totale",SUM(N$26:$N27),IF(B28="","",1/$G$18*FISSO!$E$18*K28))</f>
        <v>138.60410958904109</v>
      </c>
      <c r="O28" s="55">
        <f t="shared" si="7"/>
        <v>337.27</v>
      </c>
      <c r="P28" s="56">
        <f>IF(B28="totale",SUM(P$26:P27),ROUND(M28,2))</f>
        <v>198.67</v>
      </c>
      <c r="Q28" s="56">
        <f t="shared" si="1"/>
        <v>198.67</v>
      </c>
      <c r="R28" s="56">
        <f t="shared" si="2"/>
        <v>138.6</v>
      </c>
      <c r="S28" s="45"/>
    </row>
    <row r="29" spans="1:19" ht="15" x14ac:dyDescent="0.3">
      <c r="A29" s="1">
        <f>IF(B29="totale",SUM($E$26:E28),0)</f>
        <v>0</v>
      </c>
      <c r="B29" s="24">
        <f t="shared" si="3"/>
        <v>4</v>
      </c>
      <c r="C29" s="49">
        <f t="shared" si="8"/>
        <v>42430</v>
      </c>
      <c r="D29" s="72">
        <f>IF(B29="Totale",SUM($D$26:D28),IF(B29="","",IF(B29=$L$17,$G$17-(SUM($D$26:D28)),(($A$7*(1/((1+$L$19)^($L$17-B28))))))))</f>
        <v>1296.8665144972219</v>
      </c>
      <c r="E29" s="79">
        <f t="shared" si="4"/>
        <v>1296.8699999999999</v>
      </c>
      <c r="F29" s="22">
        <f t="shared" si="5"/>
        <v>1296.8699999999999</v>
      </c>
      <c r="G29" s="22">
        <f>IF(B29="",0,IF(B29="Totale",SUM($G$26:G28),IF(B30="Totale",E29+E30,E29 )))</f>
        <v>1296.8699999999999</v>
      </c>
      <c r="H29" s="22">
        <f t="shared" si="6"/>
        <v>5118.46</v>
      </c>
      <c r="I29" s="22">
        <f>IF(B29="Totale",SUM($I$26:I28),IF(B29="","",(($L$18-D29))))</f>
        <v>325.70348550277799</v>
      </c>
      <c r="J29" s="22">
        <f>IF(B29="totale",SUM($J$26:J28),$L$18-G29)</f>
        <v>325.70000000000005</v>
      </c>
      <c r="K29" s="80">
        <f t="shared" si="0"/>
        <v>325.70000000000005</v>
      </c>
      <c r="L29" s="23">
        <f>IF(A29=0,G29+K29,IF(B29="totale",SUM($L$26:L28),IF(B29=" "," ",)))</f>
        <v>1622.57</v>
      </c>
      <c r="M29" s="90">
        <f>IF(B29="totale",SUM(M$26:$M28),IF(B29="","",1/$G$18*FISSO!$D$18*K29))</f>
        <v>191.85068493150689</v>
      </c>
      <c r="N29" s="56">
        <f>IF(B29="totale",SUM(N$26:$N28),IF(B29="","",1/$G$18*FISSO!$E$18*K29))</f>
        <v>133.84931506849318</v>
      </c>
      <c r="O29" s="55">
        <f t="shared" si="7"/>
        <v>325.70000000000005</v>
      </c>
      <c r="P29" s="56">
        <f>IF(B29="totale",SUM(P$26:P28),ROUND(M29,2))</f>
        <v>191.85</v>
      </c>
      <c r="Q29" s="56">
        <f t="shared" si="1"/>
        <v>191.85</v>
      </c>
      <c r="R29" s="56">
        <f t="shared" si="2"/>
        <v>133.85000000000005</v>
      </c>
      <c r="S29" s="45"/>
    </row>
    <row r="30" spans="1:19" ht="15" x14ac:dyDescent="0.3">
      <c r="A30" s="1">
        <f>IF(B30="totale",SUM($E$26:E29),0)</f>
        <v>0</v>
      </c>
      <c r="B30" s="24">
        <f t="shared" si="3"/>
        <v>5</v>
      </c>
      <c r="C30" s="49">
        <f t="shared" si="8"/>
        <v>42522</v>
      </c>
      <c r="D30" s="72">
        <f>IF(B30="Totale",SUM($D$26:D29),IF(B30="","",IF(B30=$L$17,$G$17-(SUM($D$26:D29)),(($A$7*(1/((1+$L$19)^($L$17-B29))))))))</f>
        <v>1308.5418093530143</v>
      </c>
      <c r="E30" s="79">
        <f t="shared" si="4"/>
        <v>1308.54</v>
      </c>
      <c r="F30" s="22">
        <f t="shared" si="5"/>
        <v>1308.54</v>
      </c>
      <c r="G30" s="22">
        <f>IF(B30="",0,IF(B30="Totale",SUM($G$26:G29),IF(B31="Totale",E30+E31,E30 )))</f>
        <v>1308.54</v>
      </c>
      <c r="H30" s="22">
        <f t="shared" si="6"/>
        <v>6427</v>
      </c>
      <c r="I30" s="22">
        <f>IF(B30="Totale",SUM($I$26:I29),IF(B30="","",(($L$18-D30))))</f>
        <v>314.02819064698565</v>
      </c>
      <c r="J30" s="22">
        <f>IF(B30="totale",SUM($J$26:J29),$L$18-G30)</f>
        <v>314.02999999999997</v>
      </c>
      <c r="K30" s="80">
        <f t="shared" si="0"/>
        <v>314.02999999999997</v>
      </c>
      <c r="L30" s="23">
        <f>IF(A30=0,G30+K30,IF(B30="totale",SUM($L$26:L29),IF(B30=" "," ",)))</f>
        <v>1622.57</v>
      </c>
      <c r="M30" s="90">
        <f>IF(B30="totale",SUM(M$26:$M29),IF(B30="","",1/$G$18*FISSO!$D$18*K30))</f>
        <v>184.97657534246574</v>
      </c>
      <c r="N30" s="56">
        <f>IF(B30="totale",SUM(N$26:$N29),IF(B30="","",1/$G$18*FISSO!$E$18*K30))</f>
        <v>129.05342465753424</v>
      </c>
      <c r="O30" s="55">
        <f t="shared" si="7"/>
        <v>314.02999999999997</v>
      </c>
      <c r="P30" s="56">
        <f>IF(B30="totale",SUM(P$26:P29),ROUND(M30,2))</f>
        <v>184.98</v>
      </c>
      <c r="Q30" s="56">
        <f t="shared" si="1"/>
        <v>184.98</v>
      </c>
      <c r="R30" s="56">
        <f t="shared" si="2"/>
        <v>129.04999999999998</v>
      </c>
      <c r="S30" s="45"/>
    </row>
    <row r="31" spans="1:19" ht="15" x14ac:dyDescent="0.3">
      <c r="A31" s="1">
        <f>IF(B31="totale",SUM($E$26:E30),0)</f>
        <v>0</v>
      </c>
      <c r="B31" s="24">
        <f t="shared" si="3"/>
        <v>6</v>
      </c>
      <c r="C31" s="49">
        <f t="shared" si="8"/>
        <v>42614</v>
      </c>
      <c r="D31" s="72">
        <f>IF(B31="Totale",SUM($D$26:D30),IF(B31="","",IF(B31=$L$17,$G$17-(SUM($D$26:D30)),(($A$7*(1/((1+$L$19)^($L$17-B30))))))))</f>
        <v>1320.3222133379622</v>
      </c>
      <c r="E31" s="79">
        <f t="shared" si="4"/>
        <v>1320.32</v>
      </c>
      <c r="F31" s="22">
        <f t="shared" si="5"/>
        <v>1320.32</v>
      </c>
      <c r="G31" s="22">
        <f>IF(B31="",0,IF(B31="Totale",SUM($G$26:G30),IF(B32="Totale",E31+E32,E31 )))</f>
        <v>1320.32</v>
      </c>
      <c r="H31" s="22">
        <f t="shared" si="6"/>
        <v>7747.32</v>
      </c>
      <c r="I31" s="22">
        <f>IF(B31="Totale",SUM($I$26:I30),IF(B31="","",(($L$18-D31))))</f>
        <v>302.2477866620377</v>
      </c>
      <c r="J31" s="22">
        <f>IF(B31="totale",SUM($J$26:J30),$L$18-G31)</f>
        <v>302.25</v>
      </c>
      <c r="K31" s="80">
        <f t="shared" si="0"/>
        <v>302.25</v>
      </c>
      <c r="L31" s="23">
        <f>IF(A31=0,G31+K31,IF(B31="totale",SUM($L$26:L30),IF(B31=" "," ",)))</f>
        <v>1622.57</v>
      </c>
      <c r="M31" s="90">
        <f>IF(B31="totale",SUM(M$26:$M30),IF(B31="","",1/$G$18*FISSO!$D$18*K31))</f>
        <v>178.03767123287673</v>
      </c>
      <c r="N31" s="56">
        <f>IF(B31="totale",SUM(N$26:$N30),IF(B31="","",1/$G$18*FISSO!$E$18*K31))</f>
        <v>124.2123287671233</v>
      </c>
      <c r="O31" s="55">
        <f t="shared" si="7"/>
        <v>302.25</v>
      </c>
      <c r="P31" s="56">
        <f>IF(B31="totale",SUM(P$26:P30),ROUND(M31,2))</f>
        <v>178.04</v>
      </c>
      <c r="Q31" s="56">
        <f t="shared" si="1"/>
        <v>178.04</v>
      </c>
      <c r="R31" s="56">
        <f t="shared" si="2"/>
        <v>124.21000000000001</v>
      </c>
      <c r="S31" s="45"/>
    </row>
    <row r="32" spans="1:19" ht="15" x14ac:dyDescent="0.3">
      <c r="A32" s="1">
        <f>IF(B32="totale",SUM($E$26:E31),0)</f>
        <v>0</v>
      </c>
      <c r="B32" s="24">
        <f t="shared" si="3"/>
        <v>7</v>
      </c>
      <c r="C32" s="49">
        <f t="shared" si="8"/>
        <v>42705</v>
      </c>
      <c r="D32" s="72">
        <f>IF(B32="Totale",SUM($D$26:D31),IF(B32="","",IF(B32=$L$17,$G$17-(SUM($D$26:D31)),(($A$7*(1/((1+$L$19)^($L$17-B31))))))))</f>
        <v>1332.2086727175918</v>
      </c>
      <c r="E32" s="79">
        <f t="shared" si="4"/>
        <v>1332.21</v>
      </c>
      <c r="F32" s="22">
        <f t="shared" si="5"/>
        <v>1332.21</v>
      </c>
      <c r="G32" s="22">
        <f>IF(B32="",0,IF(B32="Totale",SUM($G$26:G31),IF(B33="Totale",E32+E33,E32 )))</f>
        <v>1332.21</v>
      </c>
      <c r="H32" s="22">
        <f t="shared" si="6"/>
        <v>9079.5299999999988</v>
      </c>
      <c r="I32" s="22">
        <f>IF(B32="Totale",SUM($I$26:I31),IF(B32="","",(($L$18-D32))))</f>
        <v>290.36132728240818</v>
      </c>
      <c r="J32" s="22">
        <f>IF(B32="totale",SUM($J$26:J31),$L$18-G32)</f>
        <v>290.3599999999999</v>
      </c>
      <c r="K32" s="80">
        <f t="shared" si="0"/>
        <v>290.3599999999999</v>
      </c>
      <c r="L32" s="23">
        <f>IF(A32=0,G32+K32,IF(B32="totale",SUM($L$26:L31),IF(B32=" "," ",)))</f>
        <v>1622.57</v>
      </c>
      <c r="M32" s="90">
        <f>IF(B32="totale",SUM(M$26:$M31),IF(B32="","",1/$G$18*FISSO!$D$18*K32))</f>
        <v>171.03397260273968</v>
      </c>
      <c r="N32" s="56">
        <f>IF(B32="totale",SUM(N$26:$N31),IF(B32="","",1/$G$18*FISSO!$E$18*K32))</f>
        <v>119.32602739726025</v>
      </c>
      <c r="O32" s="55">
        <f t="shared" si="7"/>
        <v>290.3599999999999</v>
      </c>
      <c r="P32" s="56">
        <f>IF(B32="totale",SUM(P$26:P31),ROUND(M32,2))</f>
        <v>171.03</v>
      </c>
      <c r="Q32" s="56">
        <f t="shared" si="1"/>
        <v>171.03</v>
      </c>
      <c r="R32" s="56">
        <f t="shared" si="2"/>
        <v>119.3299999999999</v>
      </c>
      <c r="S32" s="45"/>
    </row>
    <row r="33" spans="1:22" ht="15" x14ac:dyDescent="0.3">
      <c r="A33" s="1">
        <f>IF(B33="totale",SUM($E$26:E32),0)</f>
        <v>0</v>
      </c>
      <c r="B33" s="24">
        <f t="shared" si="3"/>
        <v>8</v>
      </c>
      <c r="C33" s="49">
        <f t="shared" si="8"/>
        <v>42795</v>
      </c>
      <c r="D33" s="72">
        <f>IF(B33="Totale",SUM($D$26:D32),IF(B33="","",IF(B33=$L$17,$G$17-(SUM($D$26:D32)),(($A$7*(1/((1+$L$19)^($L$17-B32))))))))</f>
        <v>1344.2021422763708</v>
      </c>
      <c r="E33" s="79">
        <f t="shared" si="4"/>
        <v>1344.2</v>
      </c>
      <c r="F33" s="22">
        <f t="shared" si="5"/>
        <v>1344.2</v>
      </c>
      <c r="G33" s="22">
        <f>IF(B33="",0,IF(B33="Totale",SUM($G$26:G32),IF(B34="Totale",E33+E34,E33 )))</f>
        <v>1344.2</v>
      </c>
      <c r="H33" s="22">
        <f t="shared" si="6"/>
        <v>10423.73</v>
      </c>
      <c r="I33" s="22">
        <f>IF(B33="Totale",SUM($I$26:I32),IF(B33="","",(($L$18-D33))))</f>
        <v>278.36785772362919</v>
      </c>
      <c r="J33" s="22">
        <f>IF(B33="totale",SUM($J$26:J32),$L$18-G33)</f>
        <v>278.36999999999989</v>
      </c>
      <c r="K33" s="80">
        <f t="shared" si="0"/>
        <v>278.36999999999989</v>
      </c>
      <c r="L33" s="23">
        <f>IF(A33=0,G33+K33,IF(B33="totale",SUM($L$26:L32),IF(B33=" "," ",)))</f>
        <v>1622.57</v>
      </c>
      <c r="M33" s="90">
        <f>IF(B33="totale",SUM(M$26:$M32),IF(B33="","",1/$G$18*FISSO!$D$18*K33))</f>
        <v>163.97136986301365</v>
      </c>
      <c r="N33" s="56">
        <f>IF(B33="totale",SUM(N$26:$N32),IF(B33="","",1/$G$18*FISSO!$E$18*K33))</f>
        <v>114.39863013698627</v>
      </c>
      <c r="O33" s="55">
        <f t="shared" si="7"/>
        <v>278.36999999999989</v>
      </c>
      <c r="P33" s="56">
        <f>IF(B33="totale",SUM(P$26:P32),ROUND(M33,2))</f>
        <v>163.97</v>
      </c>
      <c r="Q33" s="56">
        <f t="shared" si="1"/>
        <v>163.97</v>
      </c>
      <c r="R33" s="56">
        <f t="shared" si="2"/>
        <v>114.39999999999989</v>
      </c>
      <c r="S33" s="45"/>
    </row>
    <row r="34" spans="1:22" ht="15" x14ac:dyDescent="0.3">
      <c r="A34" s="1">
        <f>IF(B34="totale",SUM($E$26:E33),0)</f>
        <v>0</v>
      </c>
      <c r="B34" s="24">
        <f t="shared" si="3"/>
        <v>9</v>
      </c>
      <c r="C34" s="49">
        <f t="shared" si="8"/>
        <v>42887</v>
      </c>
      <c r="D34" s="72">
        <f>IF(B34="Totale",SUM($D$26:D33),IF(B34="","",IF(B34=$L$17,$G$17-(SUM($D$26:D33)),(($A$7*(1/((1+$L$19)^($L$17-B33))))))))</f>
        <v>1356.3035853943998</v>
      </c>
      <c r="E34" s="79">
        <f t="shared" si="4"/>
        <v>1356.3</v>
      </c>
      <c r="F34" s="22">
        <f t="shared" si="5"/>
        <v>1356.3</v>
      </c>
      <c r="G34" s="22">
        <f>IF(B34="",0,IF(B34="Totale",SUM($G$26:G33),IF(B35="Totale",E34+E35,E34 )))</f>
        <v>1356.3</v>
      </c>
      <c r="H34" s="22">
        <f t="shared" si="6"/>
        <v>11780.029999999999</v>
      </c>
      <c r="I34" s="22">
        <f>IF(B34="Totale",SUM($I$26:I33),IF(B34="","",(($L$18-D34))))</f>
        <v>266.26641460560018</v>
      </c>
      <c r="J34" s="22">
        <f>IF(B34="totale",SUM($J$26:J33),$L$18-G34)</f>
        <v>266.27</v>
      </c>
      <c r="K34" s="80">
        <f t="shared" si="0"/>
        <v>266.27</v>
      </c>
      <c r="L34" s="23">
        <f>IF(A34=0,G34+K34,IF(B34="totale",SUM($L$26:L33),IF(B34=" "," ",)))</f>
        <v>1622.57</v>
      </c>
      <c r="M34" s="90">
        <f>IF(B34="totale",SUM(M$26:$M33),IF(B34="","",1/$G$18*FISSO!$D$18*K34))</f>
        <v>156.84397260273971</v>
      </c>
      <c r="N34" s="56">
        <f>IF(B34="totale",SUM(N$26:$N33),IF(B34="","",1/$G$18*FISSO!$E$18*K34))</f>
        <v>109.42602739726027</v>
      </c>
      <c r="O34" s="55">
        <f t="shared" si="7"/>
        <v>266.27</v>
      </c>
      <c r="P34" s="56">
        <f>IF(B34="totale",SUM(P$26:P33),ROUND(M34,2))</f>
        <v>156.84</v>
      </c>
      <c r="Q34" s="56">
        <f t="shared" si="1"/>
        <v>156.84</v>
      </c>
      <c r="R34" s="56">
        <f t="shared" si="2"/>
        <v>109.42999999999998</v>
      </c>
      <c r="S34" s="45"/>
    </row>
    <row r="35" spans="1:22" ht="15" x14ac:dyDescent="0.3">
      <c r="A35" s="1">
        <f>IF(B35="totale",SUM($E$26:E34),0)</f>
        <v>0</v>
      </c>
      <c r="B35" s="24">
        <f t="shared" si="3"/>
        <v>10</v>
      </c>
      <c r="C35" s="49">
        <f t="shared" si="8"/>
        <v>42979</v>
      </c>
      <c r="D35" s="72">
        <f>IF(B35="Totale",SUM($D$26:D34),IF(B35="","",IF(B35=$L$17,$G$17-(SUM($D$26:D34)),(($A$7*(1/((1+$L$19)^($L$17-B34))))))))</f>
        <v>1368.5139741247986</v>
      </c>
      <c r="E35" s="79">
        <f t="shared" si="4"/>
        <v>1368.51</v>
      </c>
      <c r="F35" s="22">
        <f t="shared" si="5"/>
        <v>1368.51</v>
      </c>
      <c r="G35" s="22">
        <f>IF(B35="",0,IF(B35="Totale",SUM($G$26:G34),IF(B36="Totale",E35+E36,E35 )))</f>
        <v>1368.51</v>
      </c>
      <c r="H35" s="22">
        <f t="shared" si="6"/>
        <v>13148.539999999999</v>
      </c>
      <c r="I35" s="22">
        <f>IF(B35="Totale",SUM($I$26:I34),IF(B35="","",(($L$18-D35))))</f>
        <v>254.05602587520139</v>
      </c>
      <c r="J35" s="22">
        <f>IF(B35="totale",SUM($J$26:J34),$L$18-G35)</f>
        <v>254.05999999999995</v>
      </c>
      <c r="K35" s="80">
        <f t="shared" si="0"/>
        <v>254.05999999999995</v>
      </c>
      <c r="L35" s="23">
        <f>IF(A35=0,G35+K35,IF(B35="totale",SUM($L$26:L34),IF(B35=" "," ",)))</f>
        <v>1622.57</v>
      </c>
      <c r="M35" s="90">
        <f>IF(B35="totale",SUM(M$26:$M34),IF(B35="","",1/$G$18*FISSO!$D$18*K35))</f>
        <v>149.65178082191778</v>
      </c>
      <c r="N35" s="56">
        <f>IF(B35="totale",SUM(N$26:$N34),IF(B35="","",1/$G$18*FISSO!$E$18*K35))</f>
        <v>104.40821917808218</v>
      </c>
      <c r="O35" s="55">
        <f t="shared" si="7"/>
        <v>254.05999999999995</v>
      </c>
      <c r="P35" s="56">
        <f>IF(B35="totale",SUM(P$26:P34),ROUND(M35,2))</f>
        <v>149.65</v>
      </c>
      <c r="Q35" s="56">
        <f t="shared" si="1"/>
        <v>149.65</v>
      </c>
      <c r="R35" s="56">
        <f t="shared" si="2"/>
        <v>104.40999999999994</v>
      </c>
      <c r="S35" s="45"/>
    </row>
    <row r="36" spans="1:22" ht="16.5" x14ac:dyDescent="0.35">
      <c r="A36" s="1">
        <f>IF(B36="totale",SUM($E$26:E35),0)</f>
        <v>0</v>
      </c>
      <c r="B36" s="26">
        <f t="shared" si="3"/>
        <v>11</v>
      </c>
      <c r="C36" s="49">
        <f t="shared" si="8"/>
        <v>43070</v>
      </c>
      <c r="D36" s="73">
        <f>IF(B36="Totale",SUM($D$26:D35),IF(B36="","",IF(B36=$L$17,$G$17-(SUM($D$26:D35)),(($A$7*(1/((1+$L$19)^($L$17-B35))))))))</f>
        <v>1380.8342892717847</v>
      </c>
      <c r="E36" s="79">
        <f t="shared" si="4"/>
        <v>1380.83</v>
      </c>
      <c r="F36" s="27">
        <f t="shared" si="5"/>
        <v>1380.83</v>
      </c>
      <c r="G36" s="22">
        <f>IF(B36="",0,IF(B36="Totale",SUM($G$26:G35),IF(B37="Totale",E36+E37,E36 )))</f>
        <v>1380.83</v>
      </c>
      <c r="H36" s="22">
        <f t="shared" si="6"/>
        <v>14529.369999999999</v>
      </c>
      <c r="I36" s="27">
        <f>IF(B36="Totale",SUM($I$26:I35),IF(B36="","",(($L$18-D36))))</f>
        <v>241.73571072821528</v>
      </c>
      <c r="J36" s="27">
        <f>IF(B36="totale",SUM($J$26:J35),$L$18-G36)</f>
        <v>241.74</v>
      </c>
      <c r="K36" s="80">
        <f t="shared" si="0"/>
        <v>241.74</v>
      </c>
      <c r="L36" s="23">
        <f>IF(A36=0,G36+K36,IF(B36="totale",SUM($L$26:L35),IF(B36=" "," ",)))</f>
        <v>1622.57</v>
      </c>
      <c r="M36" s="90">
        <f>IF(B36="totale",SUM(M$26:$M35),IF(B36="","",1/$G$18*FISSO!$D$18*K36))</f>
        <v>142.39479452054795</v>
      </c>
      <c r="N36" s="56">
        <f>IF(B36="totale",SUM(N$26:$N35),IF(B36="","",1/$G$18*FISSO!$E$18*K36))</f>
        <v>99.345205479452062</v>
      </c>
      <c r="O36" s="54">
        <f t="shared" si="7"/>
        <v>241.74</v>
      </c>
      <c r="P36" s="96">
        <f>IF(B36="totale",SUM(P$26:P35),ROUND(M36,2))</f>
        <v>142.38999999999999</v>
      </c>
      <c r="Q36" s="96">
        <f t="shared" si="1"/>
        <v>142.38999999999999</v>
      </c>
      <c r="R36" s="96">
        <f t="shared" si="2"/>
        <v>99.350000000000023</v>
      </c>
      <c r="S36" s="45"/>
    </row>
    <row r="37" spans="1:22" ht="15" x14ac:dyDescent="0.3">
      <c r="A37" s="1">
        <f>IF(B37="totale",SUM($E$26:E36),0)</f>
        <v>0</v>
      </c>
      <c r="B37" s="24">
        <f t="shared" si="3"/>
        <v>12</v>
      </c>
      <c r="C37" s="49">
        <f t="shared" si="8"/>
        <v>43160</v>
      </c>
      <c r="D37" s="72">
        <f>IF(B37="Totale",SUM($D$26:D36),IF(B37="","",IF(B37=$L$17,$G$17-(SUM($D$26:D36)),(($A$7*(1/((1+$L$19)^($L$17-B36))))))))</f>
        <v>1393.2655204694588</v>
      </c>
      <c r="E37" s="79">
        <f t="shared" si="4"/>
        <v>1393.27</v>
      </c>
      <c r="F37" s="22">
        <f t="shared" si="5"/>
        <v>1393.27</v>
      </c>
      <c r="G37" s="22">
        <f>IF(B37="",0,IF(B37="Totale",SUM($G$26:G36),IF(B38="Totale",E37+E38,E37 )))</f>
        <v>1393.27</v>
      </c>
      <c r="H37" s="22">
        <f t="shared" si="6"/>
        <v>15922.64</v>
      </c>
      <c r="I37" s="22">
        <f>IF(B37="Totale",SUM($I$26:I36),IF(B37="","",(($L$18-D37))))</f>
        <v>229.30447953054113</v>
      </c>
      <c r="J37" s="22">
        <f>IF(B37="totale",SUM($J$26:J36),$L$18-G37)</f>
        <v>229.29999999999995</v>
      </c>
      <c r="K37" s="80">
        <f t="shared" si="0"/>
        <v>229.29999999999995</v>
      </c>
      <c r="L37" s="23">
        <f>IF(A37=0,G37+K37,IF(B37="totale",SUM($L$26:L36),IF(B37=" "," ",)))</f>
        <v>1622.57</v>
      </c>
      <c r="M37" s="90">
        <f>IF(B37="totale",SUM(M$26:$M36),IF(B37="","",1/$G$18*FISSO!$D$18*K37))</f>
        <v>135.06712328767122</v>
      </c>
      <c r="N37" s="56">
        <f>IF(B37="totale",SUM(N$26:$N36),IF(B37="","",1/$G$18*FISSO!$E$18*K37))</f>
        <v>94.232876712328761</v>
      </c>
      <c r="O37" s="55">
        <f t="shared" si="7"/>
        <v>229.29999999999998</v>
      </c>
      <c r="P37" s="56">
        <f>IF(B37="totale",SUM(P$26:P36),ROUND(M37,2))</f>
        <v>135.07</v>
      </c>
      <c r="Q37" s="56">
        <f t="shared" si="1"/>
        <v>135.07</v>
      </c>
      <c r="R37" s="56">
        <f t="shared" si="2"/>
        <v>94.229999999999961</v>
      </c>
      <c r="S37" s="45"/>
    </row>
    <row r="38" spans="1:22" ht="15" x14ac:dyDescent="0.3">
      <c r="A38" s="1">
        <f>IF(B38="totale",SUM($E$26:E37),0)</f>
        <v>0</v>
      </c>
      <c r="B38" s="24">
        <f t="shared" si="3"/>
        <v>13</v>
      </c>
      <c r="C38" s="49">
        <f t="shared" si="8"/>
        <v>43252</v>
      </c>
      <c r="D38" s="72">
        <f>IF(B38="Totale",SUM($D$26:D37),IF(B38="","",IF(B38=$L$17,$G$17-(SUM($D$26:D37)),(($A$7*(1/((1+$L$19)^($L$17-B37))))))))</f>
        <v>1405.8086662612959</v>
      </c>
      <c r="E38" s="79">
        <f t="shared" si="4"/>
        <v>1405.81</v>
      </c>
      <c r="F38" s="22">
        <f t="shared" si="5"/>
        <v>1405.81</v>
      </c>
      <c r="G38" s="22">
        <f>IF(B38="",0,IF(B38="Totale",SUM($G$26:G37),IF(B39="Totale",E38+E39,E38 )))</f>
        <v>1405.81</v>
      </c>
      <c r="H38" s="22">
        <f t="shared" si="6"/>
        <v>17328.45</v>
      </c>
      <c r="I38" s="22">
        <f>IF(B38="Totale",SUM($I$26:I37),IF(B38="","",(($L$18-D38))))</f>
        <v>216.76133373870402</v>
      </c>
      <c r="J38" s="22">
        <f>IF(B38="totale",SUM($J$26:J37),$L$18-G38)</f>
        <v>216.76</v>
      </c>
      <c r="K38" s="80">
        <f t="shared" si="0"/>
        <v>216.76</v>
      </c>
      <c r="L38" s="23">
        <f>IF(A38=0,G38+K38,IF(B38="totale",SUM($L$26:L37),IF(B38=" "," ",)))</f>
        <v>1622.57</v>
      </c>
      <c r="M38" s="90">
        <f>IF(B38="totale",SUM(M$26:$M37),IF(B38="","",1/$G$18*FISSO!$D$18*K38))</f>
        <v>127.68054794520548</v>
      </c>
      <c r="N38" s="56">
        <f>IF(B38="totale",SUM(N$26:$N37),IF(B38="","",1/$G$18*FISSO!$E$18*K38))</f>
        <v>89.07945205479453</v>
      </c>
      <c r="O38" s="55">
        <f t="shared" si="7"/>
        <v>216.76</v>
      </c>
      <c r="P38" s="56">
        <f>IF(B38="totale",SUM(P$26:P37),ROUND(M38,2))</f>
        <v>127.68</v>
      </c>
      <c r="Q38" s="56">
        <f t="shared" si="1"/>
        <v>127.68</v>
      </c>
      <c r="R38" s="56">
        <f t="shared" si="2"/>
        <v>89.079999999999984</v>
      </c>
      <c r="S38" s="45"/>
    </row>
    <row r="39" spans="1:22" ht="15" x14ac:dyDescent="0.3">
      <c r="A39" s="1">
        <f>IF(B39="totale",SUM($E$26:E38),0)</f>
        <v>0</v>
      </c>
      <c r="B39" s="24">
        <f t="shared" si="3"/>
        <v>14</v>
      </c>
      <c r="C39" s="49">
        <f t="shared" si="8"/>
        <v>43344</v>
      </c>
      <c r="D39" s="72">
        <f>IF(B39="Totale",SUM($D$26:D38),IF(B39="","",IF(B39=$L$17,$G$17-(SUM($D$26:D38)),(($A$7*(1/((1+$L$19)^($L$17-B38))))))))</f>
        <v>1418.4647341803538</v>
      </c>
      <c r="E39" s="79">
        <f t="shared" si="4"/>
        <v>1418.46</v>
      </c>
      <c r="F39" s="22">
        <f t="shared" si="5"/>
        <v>1418.46</v>
      </c>
      <c r="G39" s="22">
        <f>IF(B39="",0,IF(B39="Totale",SUM($G$26:G38),IF(B40="Totale",E39+E40,E39 )))</f>
        <v>1418.46</v>
      </c>
      <c r="H39" s="22">
        <f t="shared" si="6"/>
        <v>18746.91</v>
      </c>
      <c r="I39" s="22">
        <f>IF(B39="Totale",SUM($I$26:I38),IF(B39="","",(($L$18-D39))))</f>
        <v>204.10526581964609</v>
      </c>
      <c r="J39" s="22">
        <f>IF(B39="totale",SUM($J$26:J38),$L$18-G39)</f>
        <v>204.1099999999999</v>
      </c>
      <c r="K39" s="80">
        <f>IF(B39="",0,J39)</f>
        <v>204.1099999999999</v>
      </c>
      <c r="L39" s="23">
        <f>IF(A39=0,G39+K39,IF(B39="totale",SUM($L$26:L38),IF(B39=" "," ",)))</f>
        <v>1622.57</v>
      </c>
      <c r="M39" s="90">
        <f>IF(B39="totale",SUM(M$26:$M38),IF(B39="","",1/$G$18*FISSO!$D$18*K39))</f>
        <v>120.22917808219172</v>
      </c>
      <c r="N39" s="56">
        <f>IF(B39="totale",SUM(N$26:$N38),IF(B39="","",1/$G$18*FISSO!$E$18*K39))</f>
        <v>83.880821917808191</v>
      </c>
      <c r="O39" s="55">
        <f t="shared" si="7"/>
        <v>204.1099999999999</v>
      </c>
      <c r="P39" s="56">
        <f>IF(B39="totale",SUM(P$26:P38),ROUND(M39,2))</f>
        <v>120.23</v>
      </c>
      <c r="Q39" s="56">
        <f t="shared" si="1"/>
        <v>120.23</v>
      </c>
      <c r="R39" s="56">
        <f t="shared" si="2"/>
        <v>83.879999999999896</v>
      </c>
      <c r="S39" s="45"/>
    </row>
    <row r="40" spans="1:22" s="41" customFormat="1" ht="16.5" x14ac:dyDescent="0.35">
      <c r="A40" s="1">
        <f>IF(B40="totale",SUM($E$26:E39),0)</f>
        <v>0</v>
      </c>
      <c r="B40" s="26">
        <f t="shared" si="3"/>
        <v>15</v>
      </c>
      <c r="C40" s="49">
        <f t="shared" si="8"/>
        <v>43435</v>
      </c>
      <c r="D40" s="73">
        <f>IF(B40="Totale",SUM($D$26:D39),IF(B40="","",IF(B40=$L$17,$G$17-(SUM($D$26:D39)),(($A$7*(1/((1+$L$19)^($L$17-B39))))))))</f>
        <v>1431.2347408302051</v>
      </c>
      <c r="E40" s="79">
        <f t="shared" si="4"/>
        <v>1431.23</v>
      </c>
      <c r="F40" s="22">
        <f t="shared" si="5"/>
        <v>1431.23</v>
      </c>
      <c r="G40" s="22">
        <f>IF(B40="",0,IF(B40="Totale",SUM($G$26:G39),IF(B41="Totale",E40+E41,E40 )))</f>
        <v>1431.23</v>
      </c>
      <c r="H40" s="22">
        <f t="shared" ref="H40:H103" si="9">H39+F40</f>
        <v>20178.14</v>
      </c>
      <c r="I40" s="22">
        <f>IF(B40="Totale",SUM($I$26:I39),IF(B40="","",(($L$18-D40))))</f>
        <v>191.33525916979488</v>
      </c>
      <c r="J40" s="22">
        <f>IF(B40="totale",SUM($J$26:J39),$L$18-G40)</f>
        <v>191.33999999999992</v>
      </c>
      <c r="K40" s="80">
        <f t="shared" ref="K40:K103" si="10">IF(B40="",0,J40)</f>
        <v>191.33999999999992</v>
      </c>
      <c r="L40" s="23">
        <f>IF(A40=0,G40+K40,IF(B40="totale",SUM($L$26:L39),IF(B40=" "," ",)))</f>
        <v>1622.57</v>
      </c>
      <c r="M40" s="90">
        <f>IF(B40="totale",SUM(M$26:$M39),IF(B40="","",1/$G$18*FISSO!$D$18*K40))</f>
        <v>112.70712328767119</v>
      </c>
      <c r="N40" s="56">
        <f>IF(B40="totale",SUM(N$26:$N39),IF(B40="","",1/$G$18*FISSO!$E$18*K40))</f>
        <v>78.632876712328738</v>
      </c>
      <c r="O40" s="55">
        <f t="shared" si="7"/>
        <v>191.33999999999992</v>
      </c>
      <c r="P40" s="56">
        <f>IF(B40="totale",SUM(P$26:P39),ROUND(M40,2))</f>
        <v>112.71</v>
      </c>
      <c r="Q40" s="56">
        <f t="shared" si="1"/>
        <v>112.71</v>
      </c>
      <c r="R40" s="56">
        <f t="shared" si="2"/>
        <v>78.629999999999924</v>
      </c>
      <c r="S40" s="45"/>
    </row>
    <row r="41" spans="1:22" ht="15" x14ac:dyDescent="0.3">
      <c r="A41" s="1">
        <f>IF(B41="totale",SUM($E$26:E40),0)</f>
        <v>0</v>
      </c>
      <c r="B41" s="24">
        <f t="shared" si="3"/>
        <v>16</v>
      </c>
      <c r="C41" s="49">
        <f t="shared" si="8"/>
        <v>43525</v>
      </c>
      <c r="D41" s="72">
        <f>IF(B41="Totale",SUM($D$26:D40),IF(B41="","",IF(B41=$L$17,$G$17-(SUM($D$26:D40)),(($A$7*(1/((1+$L$19)^($L$17-B40))))))))</f>
        <v>1444.1197119665947</v>
      </c>
      <c r="E41" s="79">
        <f t="shared" si="4"/>
        <v>1444.12</v>
      </c>
      <c r="F41" s="22">
        <f t="shared" si="5"/>
        <v>1444.12</v>
      </c>
      <c r="G41" s="22">
        <f>IF(B41="",0,IF(B41="Totale",SUM($G$26:G40),IF(B42="Totale",E41+E42,E41 )))</f>
        <v>1444.12</v>
      </c>
      <c r="H41" s="22">
        <f t="shared" si="9"/>
        <v>21622.26</v>
      </c>
      <c r="I41" s="22">
        <f>IF(B41="Totale",SUM($I$26:I40),IF(B41="","",(($L$18-D41))))</f>
        <v>178.45028803340529</v>
      </c>
      <c r="J41" s="22">
        <f>IF(B41="totale",SUM($J$26:J40),$L$18-G41)</f>
        <v>178.45000000000005</v>
      </c>
      <c r="K41" s="80">
        <f t="shared" si="10"/>
        <v>178.45000000000005</v>
      </c>
      <c r="L41" s="23">
        <f>IF(A41=0,G41+K41,IF(B41="totale",SUM($L$26:L40),IF(B41=" "," ",)))</f>
        <v>1622.57</v>
      </c>
      <c r="M41" s="90">
        <f>IF(B41="totale",SUM(M$26:$M40),IF(B41="","",1/$G$18*FISSO!$D$18*K41))</f>
        <v>105.11438356164386</v>
      </c>
      <c r="N41" s="56">
        <f>IF(B41="totale",SUM(N$26:$N40),IF(B41="","",1/$G$18*FISSO!$E$18*K41))</f>
        <v>73.335616438356183</v>
      </c>
      <c r="O41" s="55">
        <f t="shared" si="7"/>
        <v>178.45000000000005</v>
      </c>
      <c r="P41" s="56">
        <f>IF(B41="totale",SUM(P$26:P40),ROUND(M41,2))</f>
        <v>105.11</v>
      </c>
      <c r="Q41" s="56">
        <f t="shared" si="1"/>
        <v>105.11</v>
      </c>
      <c r="R41" s="56">
        <f t="shared" si="2"/>
        <v>73.340000000000046</v>
      </c>
      <c r="S41" s="45"/>
    </row>
    <row r="42" spans="1:22" ht="15" x14ac:dyDescent="0.3">
      <c r="A42" s="1">
        <f>IF(B42="totale",SUM($E$26:E41),0)</f>
        <v>0</v>
      </c>
      <c r="B42" s="24">
        <f t="shared" si="3"/>
        <v>17</v>
      </c>
      <c r="C42" s="49">
        <f t="shared" si="8"/>
        <v>43617</v>
      </c>
      <c r="D42" s="72">
        <f>IF(B42="Totale",SUM($D$26:D41),IF(B42="","",IF(B42=$L$17,$G$17-(SUM($D$26:D41)),(($A$7*(1/((1+$L$19)^($L$17-B41))))))))</f>
        <v>1457.1206825798336</v>
      </c>
      <c r="E42" s="79">
        <f t="shared" si="4"/>
        <v>1457.12</v>
      </c>
      <c r="F42" s="22">
        <f t="shared" si="5"/>
        <v>1457.12</v>
      </c>
      <c r="G42" s="22">
        <f>IF(B42="",0,IF(B42="Totale",SUM($G$26:G41),IF(B43="Totale",E42+E43,E42 )))</f>
        <v>1457.12</v>
      </c>
      <c r="H42" s="22">
        <f t="shared" si="9"/>
        <v>23079.379999999997</v>
      </c>
      <c r="I42" s="22">
        <f>IF(B42="Totale",SUM($I$26:I41),IF(B42="","",(($L$18-D42))))</f>
        <v>165.44931742016638</v>
      </c>
      <c r="J42" s="22">
        <f>IF(B42="totale",SUM($J$26:J41),$L$18-G42)</f>
        <v>165.45000000000005</v>
      </c>
      <c r="K42" s="80">
        <f t="shared" si="10"/>
        <v>165.45000000000005</v>
      </c>
      <c r="L42" s="23">
        <f>IF(A42=0,G42+K42,IF(B42="totale",SUM($L$26:L41),IF(B42=" "," ",)))</f>
        <v>1622.57</v>
      </c>
      <c r="M42" s="90">
        <f>IF(B42="totale",SUM(M$26:$M41),IF(B42="","",1/$G$18*FISSO!$D$18*K42))</f>
        <v>97.456849315068524</v>
      </c>
      <c r="N42" s="56">
        <f>IF(B42="totale",SUM(N$26:$N41),IF(B42="","",1/$G$18*FISSO!$E$18*K42))</f>
        <v>67.993150684931535</v>
      </c>
      <c r="O42" s="55">
        <f t="shared" si="7"/>
        <v>165.45000000000005</v>
      </c>
      <c r="P42" s="56">
        <f>IF(B42="totale",SUM(P$26:P41),ROUND(M42,2))</f>
        <v>97.46</v>
      </c>
      <c r="Q42" s="56">
        <f t="shared" si="1"/>
        <v>97.46</v>
      </c>
      <c r="R42" s="56">
        <f t="shared" si="2"/>
        <v>67.990000000000052</v>
      </c>
      <c r="S42" s="45"/>
    </row>
    <row r="43" spans="1:22" ht="15" x14ac:dyDescent="0.3">
      <c r="A43" s="1">
        <f>IF(B43="totale",SUM($E$26:E42),0)</f>
        <v>0</v>
      </c>
      <c r="B43" s="24">
        <f t="shared" si="3"/>
        <v>18</v>
      </c>
      <c r="C43" s="49">
        <f t="shared" si="8"/>
        <v>43709</v>
      </c>
      <c r="D43" s="72">
        <f>IF(B43="Totale",SUM($D$26:D42),IF(B43="","",IF(B43=$L$17,$G$17-(SUM($D$26:D42)),(($A$7*(1/((1+$L$19)^($L$17-B42))))))))</f>
        <v>1470.2386969779375</v>
      </c>
      <c r="E43" s="79">
        <f t="shared" si="4"/>
        <v>1470.24</v>
      </c>
      <c r="F43" s="22">
        <f t="shared" si="5"/>
        <v>1470.24</v>
      </c>
      <c r="G43" s="22">
        <f>IF(B43="",0,IF(B43="Totale",SUM($G$26:G42),IF(B44="Totale",E43+E44,E43 )))</f>
        <v>1470.24</v>
      </c>
      <c r="H43" s="22">
        <f t="shared" si="9"/>
        <v>24549.62</v>
      </c>
      <c r="I43" s="22">
        <f>IF(B43="Totale",SUM($I$26:I42),IF(B43="","",(($L$18-D43))))</f>
        <v>152.33130302206246</v>
      </c>
      <c r="J43" s="22">
        <f>IF(B43="totale",SUM($J$26:J42),$L$18-G43)</f>
        <v>152.32999999999993</v>
      </c>
      <c r="K43" s="80">
        <f t="shared" si="10"/>
        <v>152.32999999999993</v>
      </c>
      <c r="L43" s="23">
        <f>IF(A43=0,G43+K43,IF(B43="totale",SUM($L$26:L42),IF(B43=" "," ",)))</f>
        <v>1622.57</v>
      </c>
      <c r="M43" s="90">
        <f>IF(B43="totale",SUM(M$26:$M42),IF(B43="","",1/$G$18*FISSO!$D$18*K43))</f>
        <v>89.728630136986268</v>
      </c>
      <c r="N43" s="56">
        <f>IF(B43="totale",SUM(N$26:$N42),IF(B43="","",1/$G$18*FISSO!$E$18*K43))</f>
        <v>62.601369863013673</v>
      </c>
      <c r="O43" s="55">
        <f t="shared" si="7"/>
        <v>152.32999999999993</v>
      </c>
      <c r="P43" s="56">
        <f>IF(B43="totale",SUM(P$26:P42),ROUND(M43,2))</f>
        <v>89.73</v>
      </c>
      <c r="Q43" s="56">
        <f t="shared" si="1"/>
        <v>89.73</v>
      </c>
      <c r="R43" s="56">
        <f t="shared" si="2"/>
        <v>62.599999999999923</v>
      </c>
      <c r="S43" s="45"/>
    </row>
    <row r="44" spans="1:22" ht="14.25" customHeight="1" x14ac:dyDescent="0.3">
      <c r="A44" s="1">
        <f>IF(B44="totale",SUM($E$26:E43),0)</f>
        <v>0</v>
      </c>
      <c r="B44" s="24">
        <f t="shared" si="3"/>
        <v>19</v>
      </c>
      <c r="C44" s="49">
        <f t="shared" si="8"/>
        <v>43800</v>
      </c>
      <c r="D44" s="72">
        <f>IF(B44="Totale",SUM($D$26:D43),IF(B44="","",IF(B44=$L$17,$G$17-(SUM($D$26:D43)),(($A$7*(1/((1+$L$19)^($L$17-B43))))))))</f>
        <v>1483.4748088705082</v>
      </c>
      <c r="E44" s="79">
        <f t="shared" si="4"/>
        <v>1483.47</v>
      </c>
      <c r="F44" s="22">
        <f t="shared" si="5"/>
        <v>1483.47</v>
      </c>
      <c r="G44" s="22">
        <f>IF(B44="",0,IF(B44="Totale",SUM($G$26:G43),IF(B45="Totale",E44+E45,E44 )))</f>
        <v>1483.47</v>
      </c>
      <c r="H44" s="22">
        <f t="shared" si="9"/>
        <v>26033.09</v>
      </c>
      <c r="I44" s="22">
        <f>IF(B44="Totale",SUM($I$26:I43),IF(B44="","",(($L$18-D44))))</f>
        <v>139.0951911294917</v>
      </c>
      <c r="J44" s="22">
        <f>IF(B44="totale",SUM($J$26:J43),$L$18-G44)</f>
        <v>139.09999999999991</v>
      </c>
      <c r="K44" s="80">
        <f t="shared" si="10"/>
        <v>139.09999999999991</v>
      </c>
      <c r="L44" s="23">
        <f>IF(A44=0,G44+K44,IF(B44="totale",SUM($L$26:L43),IF(B44=" "," ",)))</f>
        <v>1622.57</v>
      </c>
      <c r="M44" s="90">
        <f>IF(B44="totale",SUM(M$26:$M43),IF(B44="","",1/$G$18*FISSO!$D$18*K44))</f>
        <v>81.935616438356121</v>
      </c>
      <c r="N44" s="56">
        <f>IF(B44="totale",SUM(N$26:$N43),IF(B44="","",1/$G$18*FISSO!$E$18*K44))</f>
        <v>57.164383561643803</v>
      </c>
      <c r="O44" s="55">
        <f t="shared" si="7"/>
        <v>139.09999999999991</v>
      </c>
      <c r="P44" s="56">
        <f>IF(B44="totale",SUM(P$26:P43),ROUND(M44,2))</f>
        <v>81.94</v>
      </c>
      <c r="Q44" s="56">
        <f t="shared" si="1"/>
        <v>81.94</v>
      </c>
      <c r="R44" s="56">
        <f t="shared" si="2"/>
        <v>57.159999999999911</v>
      </c>
      <c r="S44" s="45"/>
    </row>
    <row r="45" spans="1:22" ht="14.25" customHeight="1" x14ac:dyDescent="0.3">
      <c r="A45" s="1">
        <f>IF(B45="totale",SUM($E$26:E44),0)</f>
        <v>0</v>
      </c>
      <c r="B45" s="24">
        <f t="shared" si="3"/>
        <v>20</v>
      </c>
      <c r="C45" s="49">
        <f t="shared" si="8"/>
        <v>43891</v>
      </c>
      <c r="D45" s="72">
        <f>IF(B45="Totale",SUM($D$26:D44),IF(B45="","",IF(B45=$L$17,$G$17-(SUM($D$26:D44)),(($A$7*(1/((1+$L$19)^($L$17-B44))))))))</f>
        <v>1496.8300814533759</v>
      </c>
      <c r="E45" s="79">
        <f t="shared" si="4"/>
        <v>1496.83</v>
      </c>
      <c r="F45" s="22">
        <f t="shared" si="5"/>
        <v>1496.83</v>
      </c>
      <c r="G45" s="22">
        <f>IF(B45="",0,IF(B45="Totale",SUM($G$26:G44),IF(B46="Totale",E45+E46,E45 )))</f>
        <v>1496.83</v>
      </c>
      <c r="H45" s="22">
        <f t="shared" si="9"/>
        <v>27529.919999999998</v>
      </c>
      <c r="I45" s="22">
        <f>IF(B45="Totale",SUM($I$26:I44),IF(B45="","",(($L$18-D45))))</f>
        <v>125.73991854662404</v>
      </c>
      <c r="J45" s="22">
        <f>IF(B45="totale",SUM($J$26:J44),$L$18-G45)</f>
        <v>125.74000000000001</v>
      </c>
      <c r="K45" s="80">
        <f t="shared" si="10"/>
        <v>125.74000000000001</v>
      </c>
      <c r="L45" s="23">
        <f>IF(A45=0,G45+K45,IF(B45="totale",SUM($L$26:L44),IF(B45=" "," ",)))</f>
        <v>1622.57</v>
      </c>
      <c r="M45" s="90">
        <f>IF(B45="totale",SUM(M$26:$M44),IF(B45="","",1/$G$18*FISSO!$D$18*K45))</f>
        <v>74.066027397260285</v>
      </c>
      <c r="N45" s="56">
        <f>IF(B45="totale",SUM(N$26:$N44),IF(B45="","",1/$G$18*FISSO!$E$18*K45))</f>
        <v>51.673972602739731</v>
      </c>
      <c r="O45" s="55">
        <f t="shared" si="7"/>
        <v>125.74000000000001</v>
      </c>
      <c r="P45" s="56">
        <f>IF(B45="totale",SUM(P$26:P44),ROUND(M45,2))</f>
        <v>74.069999999999993</v>
      </c>
      <c r="Q45" s="56">
        <f t="shared" si="1"/>
        <v>74.069999999999993</v>
      </c>
      <c r="R45" s="56">
        <f t="shared" si="2"/>
        <v>51.670000000000016</v>
      </c>
      <c r="S45" s="45"/>
    </row>
    <row r="46" spans="1:22" ht="14.25" customHeight="1" x14ac:dyDescent="0.35">
      <c r="A46" s="1">
        <f>IF(B46="totale",SUM($E$26:E45),0)</f>
        <v>0</v>
      </c>
      <c r="B46" s="26">
        <f t="shared" si="3"/>
        <v>21</v>
      </c>
      <c r="C46" s="49">
        <f t="shared" si="8"/>
        <v>43983</v>
      </c>
      <c r="D46" s="72">
        <f>IF(B46="Totale",SUM($D$26:D45),IF(B46="","",IF(B46=$L$17,$G$17-(SUM($D$26:D45)),(($A$7*(1/((1+$L$19)^($L$17-B45))))))))</f>
        <v>1510.305587493998</v>
      </c>
      <c r="E46" s="79">
        <f t="shared" si="4"/>
        <v>1510.31</v>
      </c>
      <c r="F46" s="22">
        <f t="shared" si="5"/>
        <v>1510.31</v>
      </c>
      <c r="G46" s="22">
        <f>IF(B46="",0,IF(B46="Totale",SUM($G$26:G45),IF(B47="Totale",E46+E47,E46 )))</f>
        <v>1510.31</v>
      </c>
      <c r="H46" s="22">
        <f t="shared" si="9"/>
        <v>29040.23</v>
      </c>
      <c r="I46" s="22">
        <f>IF(B46="Totale",SUM($I$26:I45),IF(B46="","",(($L$18-D46))))</f>
        <v>112.26441250600192</v>
      </c>
      <c r="J46" s="22">
        <f>IF(B46="totale",SUM($J$26:J45),$L$18-G46)</f>
        <v>112.25999999999999</v>
      </c>
      <c r="K46" s="80">
        <f t="shared" si="10"/>
        <v>112.25999999999999</v>
      </c>
      <c r="L46" s="23">
        <f>IF(A46=0,G46+K46,IF(B46="totale",SUM($L$26:L45),IF(B46=" "," ",)))</f>
        <v>1622.57</v>
      </c>
      <c r="M46" s="90">
        <f>IF(B46="totale",SUM(M$26:$M45),IF(B46="","",1/$G$18*FISSO!$D$18*K46))</f>
        <v>66.125753424657532</v>
      </c>
      <c r="N46" s="56">
        <f>IF(B46="totale",SUM(N$26:$N45),IF(B46="","",1/$G$18*FISSO!$E$18*K46))</f>
        <v>46.134246575342466</v>
      </c>
      <c r="O46" s="55">
        <f t="shared" si="7"/>
        <v>112.25999999999999</v>
      </c>
      <c r="P46" s="56">
        <f>IF(B46="totale",SUM(P$26:P45),ROUND(M46,2))</f>
        <v>66.13</v>
      </c>
      <c r="Q46" s="56">
        <f t="shared" si="1"/>
        <v>66.13</v>
      </c>
      <c r="R46" s="56">
        <f t="shared" si="2"/>
        <v>46.129999999999995</v>
      </c>
      <c r="S46" s="45"/>
      <c r="V46" s="99"/>
    </row>
    <row r="47" spans="1:22" ht="14.25" customHeight="1" x14ac:dyDescent="0.3">
      <c r="A47" s="1">
        <f>IF(B47="totale",SUM($E$26:E46),0)</f>
        <v>0</v>
      </c>
      <c r="B47" s="24">
        <f t="shared" si="3"/>
        <v>22</v>
      </c>
      <c r="C47" s="49">
        <f t="shared" si="8"/>
        <v>44075</v>
      </c>
      <c r="D47" s="72">
        <f>IF(B47="Totale",SUM($D$26:D46),IF(B47="","",IF(B47=$L$17,$G$17-(SUM($D$26:D46)),(($A$7*(1/((1+$L$19)^($L$17-B46))))))))</f>
        <v>1523.9024094176327</v>
      </c>
      <c r="E47" s="79">
        <f t="shared" si="4"/>
        <v>1523.9</v>
      </c>
      <c r="F47" s="22">
        <f t="shared" si="5"/>
        <v>1523.9</v>
      </c>
      <c r="G47" s="22">
        <f>IF(B47="",0,IF(B47="Totale",SUM($G$26:G46),IF(B48="Totale",E47+E48,E47 )))</f>
        <v>1523.9</v>
      </c>
      <c r="H47" s="22">
        <f t="shared" si="9"/>
        <v>30564.13</v>
      </c>
      <c r="I47" s="22">
        <f>IF(B47="Totale",SUM($I$26:I46),IF(B47="","",(($L$18-D47))))</f>
        <v>98.667590582367211</v>
      </c>
      <c r="J47" s="22">
        <f>IF(B47="totale",SUM($J$26:J46),$L$18-G47)</f>
        <v>98.669999999999845</v>
      </c>
      <c r="K47" s="80">
        <f t="shared" si="10"/>
        <v>98.669999999999845</v>
      </c>
      <c r="L47" s="23">
        <f>IF(A47=0,G47+K47,IF(B47="totale",SUM($L$26:L46),IF(B47=" "," ",)))</f>
        <v>1622.57</v>
      </c>
      <c r="M47" s="90">
        <f>IF(B47="totale",SUM(M$26:$M46),IF(B47="","",1/$G$18*FISSO!$D$18*K47))</f>
        <v>58.120684931506759</v>
      </c>
      <c r="N47" s="56">
        <f>IF(B47="totale",SUM(N$26:$N46),IF(B47="","",1/$G$18*FISSO!$E$18*K47))</f>
        <v>40.549315068493094</v>
      </c>
      <c r="O47" s="55">
        <f t="shared" si="7"/>
        <v>98.669999999999845</v>
      </c>
      <c r="P47" s="56">
        <f>IF(B47="totale",SUM(P$26:P46),ROUND(M47,2))</f>
        <v>58.12</v>
      </c>
      <c r="Q47" s="56">
        <f t="shared" si="1"/>
        <v>58.12</v>
      </c>
      <c r="R47" s="56">
        <f t="shared" si="2"/>
        <v>40.549999999999848</v>
      </c>
      <c r="S47" s="45"/>
    </row>
    <row r="48" spans="1:22" ht="14.25" customHeight="1" x14ac:dyDescent="0.3">
      <c r="A48" s="1">
        <f>IF(B48="totale",SUM($E$26:E47),0)</f>
        <v>0</v>
      </c>
      <c r="B48" s="24">
        <f t="shared" si="3"/>
        <v>23</v>
      </c>
      <c r="C48" s="49">
        <f t="shared" si="8"/>
        <v>44166</v>
      </c>
      <c r="D48" s="72">
        <f>IF(B48="Totale",SUM($D$26:D47),IF(B48="","",IF(B48=$L$17,$G$17-(SUM($D$26:D47)),(($A$7*(1/((1+$L$19)^($L$17-B47))))))))</f>
        <v>1537.6216393942823</v>
      </c>
      <c r="E48" s="79">
        <f t="shared" si="4"/>
        <v>1537.62</v>
      </c>
      <c r="F48" s="22">
        <f t="shared" si="5"/>
        <v>1537.62</v>
      </c>
      <c r="G48" s="22">
        <f>IF(B48="",0,IF(B48="Totale",SUM($G$26:G47),IF(B49="Totale",E48+E49,E48 )))</f>
        <v>1537.62</v>
      </c>
      <c r="H48" s="22">
        <f t="shared" si="9"/>
        <v>32101.75</v>
      </c>
      <c r="I48" s="22">
        <f>IF(B48="Totale",SUM($I$26:I47),IF(B48="","",(($L$18-D48))))</f>
        <v>84.948360605717653</v>
      </c>
      <c r="J48" s="22">
        <f>IF(B48="totale",SUM($J$26:J47),$L$18-G48)</f>
        <v>84.950000000000045</v>
      </c>
      <c r="K48" s="80">
        <f t="shared" si="10"/>
        <v>84.950000000000045</v>
      </c>
      <c r="L48" s="23">
        <f>IF(A48=0,G48+K48,IF(B48="totale",SUM($L$26:L47),IF(B48=" "," ",)))</f>
        <v>1622.57</v>
      </c>
      <c r="M48" s="90">
        <f>IF(B48="totale",SUM(M$26:$M47),IF(B48="","",1/$G$18*FISSO!$D$18*K48))</f>
        <v>50.03904109589044</v>
      </c>
      <c r="N48" s="56">
        <f>IF(B48="totale",SUM(N$26:$N47),IF(B48="","",1/$G$18*FISSO!$E$18*K48))</f>
        <v>34.910958904109613</v>
      </c>
      <c r="O48" s="55">
        <f t="shared" si="7"/>
        <v>84.950000000000045</v>
      </c>
      <c r="P48" s="56">
        <f>IF(B48="totale",SUM(P$26:P47),ROUND(M48,2))</f>
        <v>50.04</v>
      </c>
      <c r="Q48" s="56">
        <f t="shared" si="1"/>
        <v>50.04</v>
      </c>
      <c r="R48" s="56">
        <f t="shared" si="2"/>
        <v>34.910000000000046</v>
      </c>
      <c r="S48" s="45"/>
    </row>
    <row r="49" spans="1:20" ht="14.25" customHeight="1" x14ac:dyDescent="0.3">
      <c r="A49" s="1">
        <f>IF(B49="totale",SUM($E$26:E48),0)</f>
        <v>0</v>
      </c>
      <c r="B49" s="24">
        <f t="shared" si="3"/>
        <v>24</v>
      </c>
      <c r="C49" s="49">
        <f t="shared" si="8"/>
        <v>44256</v>
      </c>
      <c r="D49" s="72">
        <f>IF(B49="Totale",SUM($D$26:D48),IF(B49="","",IF(B49=$L$17,$G$17-(SUM($D$26:D48)),(($A$7*(1/((1+$L$19)^($L$17-B48))))))))</f>
        <v>1551.4643794264243</v>
      </c>
      <c r="E49" s="79">
        <f t="shared" si="4"/>
        <v>1551.46</v>
      </c>
      <c r="F49" s="22">
        <f t="shared" si="5"/>
        <v>1551.46</v>
      </c>
      <c r="G49" s="22">
        <f>IF(B49="",0,IF(B49="Totale",SUM($G$26:G48),IF(B50="Totale",E49+E50,E49 )))</f>
        <v>1551.46</v>
      </c>
      <c r="H49" s="22">
        <f t="shared" si="9"/>
        <v>33653.21</v>
      </c>
      <c r="I49" s="22">
        <f>IF(B49="Totale",SUM($I$26:I48),IF(B49="","",(($L$18-D49))))</f>
        <v>71.105620573575607</v>
      </c>
      <c r="J49" s="22">
        <f>IF(B49="totale",SUM($J$26:J48),$L$18-G49)</f>
        <v>71.1099999999999</v>
      </c>
      <c r="K49" s="80">
        <f t="shared" si="10"/>
        <v>71.1099999999999</v>
      </c>
      <c r="L49" s="23">
        <f>IF(A49=0,G49+K49,IF(B49="totale",SUM($L$26:L48),IF(B49=" "," ",)))</f>
        <v>1622.57</v>
      </c>
      <c r="M49" s="90">
        <f>IF(B49="totale",SUM(M$26:$M48),IF(B49="","",1/$G$18*FISSO!$D$18*K49))</f>
        <v>41.886712328767068</v>
      </c>
      <c r="N49" s="56">
        <f>IF(B49="totale",SUM(N$26:$N48),IF(B49="","",1/$G$18*FISSO!$E$18*K49))</f>
        <v>29.223287671232839</v>
      </c>
      <c r="O49" s="55">
        <f t="shared" si="7"/>
        <v>71.1099999999999</v>
      </c>
      <c r="P49" s="56">
        <f>IF(B49="totale",SUM(P$26:P48),ROUND(M49,2))</f>
        <v>41.89</v>
      </c>
      <c r="Q49" s="56">
        <f t="shared" si="1"/>
        <v>41.89</v>
      </c>
      <c r="R49" s="56">
        <f t="shared" si="2"/>
        <v>29.219999999999899</v>
      </c>
      <c r="S49" s="45"/>
    </row>
    <row r="50" spans="1:20" ht="14.25" customHeight="1" x14ac:dyDescent="0.35">
      <c r="A50" s="1">
        <f>IF(B50="totale",SUM($E$26:E49),0)</f>
        <v>0</v>
      </c>
      <c r="B50" s="26">
        <f t="shared" si="3"/>
        <v>25</v>
      </c>
      <c r="C50" s="49">
        <f t="shared" si="8"/>
        <v>44348</v>
      </c>
      <c r="D50" s="73">
        <f>IF(B50="Totale",SUM($D$26:D49),IF(B50="","",IF(B50=$L$17,$G$17-(SUM($D$26:D49)),(($A$7*(1/((1+$L$19)^($L$17-B49))))))))</f>
        <v>1565.4317414375296</v>
      </c>
      <c r="E50" s="79">
        <f t="shared" si="4"/>
        <v>1565.43</v>
      </c>
      <c r="F50" s="22">
        <f t="shared" si="5"/>
        <v>1565.43</v>
      </c>
      <c r="G50" s="22">
        <f>IF(B50="",0,IF(B50="Totale",SUM($G$26:G49),IF(B51="Totale",E50+E51,E50 )))</f>
        <v>1565.43</v>
      </c>
      <c r="H50" s="22">
        <f t="shared" si="9"/>
        <v>35218.639999999999</v>
      </c>
      <c r="I50" s="22">
        <f>IF(B50="Totale",SUM($I$26:I49),IF(B50="","",(($L$18-D50))))</f>
        <v>57.138258562470355</v>
      </c>
      <c r="J50" s="22">
        <f>IF(B50="totale",SUM($J$26:J49),$L$18-G50)</f>
        <v>57.139999999999873</v>
      </c>
      <c r="K50" s="80">
        <f t="shared" si="10"/>
        <v>57.139999999999873</v>
      </c>
      <c r="L50" s="23">
        <f>IF(A50=0,G50+K50,IF(B50="totale",SUM($L$26:L49),IF(B50=" "," ",)))</f>
        <v>1622.57</v>
      </c>
      <c r="M50" s="90">
        <f>IF(B50="totale",SUM(M$26:$M49),IF(B50="","",1/$G$18*FISSO!$D$18*K50))</f>
        <v>33.657808219178008</v>
      </c>
      <c r="N50" s="56">
        <f>IF(B50="totale",SUM(N$26:$N49),IF(B50="","",1/$G$18*FISSO!$E$18*K50))</f>
        <v>23.482191780821868</v>
      </c>
      <c r="O50" s="55">
        <f t="shared" si="7"/>
        <v>57.139999999999873</v>
      </c>
      <c r="P50" s="56">
        <f>IF(B50="totale",SUM(P$26:P49),ROUND(M50,2))</f>
        <v>33.659999999999997</v>
      </c>
      <c r="Q50" s="56">
        <f t="shared" si="1"/>
        <v>33.659999999999997</v>
      </c>
      <c r="R50" s="56">
        <f t="shared" si="2"/>
        <v>23.479999999999876</v>
      </c>
      <c r="S50" s="45"/>
    </row>
    <row r="51" spans="1:20" ht="14.25" customHeight="1" x14ac:dyDescent="0.3">
      <c r="A51" s="1">
        <f>IF(B51="totale",SUM($E$26:E50),0)</f>
        <v>0</v>
      </c>
      <c r="B51" s="24">
        <f t="shared" si="3"/>
        <v>26</v>
      </c>
      <c r="C51" s="49">
        <f t="shared" si="8"/>
        <v>44440</v>
      </c>
      <c r="D51" s="72">
        <f>IF(B51="Totale",SUM($D$26:D50),IF(B51="","",IF(B51=$L$17,$G$17-(SUM($D$26:D50)),(($A$7*(1/((1+$L$19)^($L$17-B50))))))))</f>
        <v>1579.5248473613769</v>
      </c>
      <c r="E51" s="79">
        <f t="shared" si="4"/>
        <v>1579.52</v>
      </c>
      <c r="F51" s="22">
        <f t="shared" si="5"/>
        <v>1579.52</v>
      </c>
      <c r="G51" s="22">
        <f>IF(B51="",0,IF(B51="Totale",SUM($G$26:G50),IF(B52="Totale",E51+E52,E51 )))</f>
        <v>1579.52</v>
      </c>
      <c r="H51" s="22">
        <f t="shared" si="9"/>
        <v>36798.159999999996</v>
      </c>
      <c r="I51" s="22">
        <f>IF(B51="Totale",SUM($I$26:I50),IF(B51="","",(($L$18-D51))))</f>
        <v>43.045152638622994</v>
      </c>
      <c r="J51" s="22">
        <f>IF(B51="totale",SUM($J$26:J50),$L$18-G51)</f>
        <v>43.049999999999955</v>
      </c>
      <c r="K51" s="80">
        <f t="shared" si="10"/>
        <v>43.049999999999955</v>
      </c>
      <c r="L51" s="23">
        <f>IF(A51=0,G51+K51,IF(B51="totale",SUM($L$26:L50),IF(B51=" "," ",)))</f>
        <v>1622.57</v>
      </c>
      <c r="M51" s="90">
        <f>IF(B51="totale",SUM(M$26:$M50),IF(B51="","",1/$G$18*FISSO!$D$18*K51))</f>
        <v>25.358219178082166</v>
      </c>
      <c r="N51" s="56">
        <f>IF(B51="totale",SUM(N$26:$N50),IF(B51="","",1/$G$18*FISSO!$E$18*K51))</f>
        <v>17.691780821917792</v>
      </c>
      <c r="O51" s="55">
        <f t="shared" si="7"/>
        <v>43.049999999999955</v>
      </c>
      <c r="P51" s="56">
        <f>IF(B51="totale",SUM(P$26:P50),ROUND(M51,2))</f>
        <v>25.36</v>
      </c>
      <c r="Q51" s="56">
        <f t="shared" si="1"/>
        <v>25.36</v>
      </c>
      <c r="R51" s="56">
        <f t="shared" si="2"/>
        <v>17.689999999999955</v>
      </c>
      <c r="S51" s="45"/>
    </row>
    <row r="52" spans="1:20" ht="14.25" customHeight="1" x14ac:dyDescent="0.3">
      <c r="A52" s="1">
        <f>IF(B52="totale",SUM($E$26:E51),0)</f>
        <v>0</v>
      </c>
      <c r="B52" s="24">
        <f t="shared" si="3"/>
        <v>27</v>
      </c>
      <c r="C52" s="49">
        <f t="shared" si="8"/>
        <v>44531</v>
      </c>
      <c r="D52" s="72">
        <f>IF(B52="Totale",SUM($D$26:D51),IF(B52="","",IF(B52=$L$17,$G$17-(SUM($D$26:D51)),(($A$7*(1/((1+$L$19)^($L$17-B51))))))))</f>
        <v>1593.7448292321744</v>
      </c>
      <c r="E52" s="79">
        <f t="shared" si="4"/>
        <v>1593.74</v>
      </c>
      <c r="F52" s="22">
        <f t="shared" si="5"/>
        <v>1593.74</v>
      </c>
      <c r="G52" s="22">
        <f>IF(B52="",0,IF(B52="Totale",SUM($G$26:G51),IF(B53="Totale",E52+E53,E52 )))</f>
        <v>1593.74</v>
      </c>
      <c r="H52" s="22">
        <f t="shared" si="9"/>
        <v>38391.899999999994</v>
      </c>
      <c r="I52" s="22">
        <f>IF(B52="Totale",SUM($I$26:I51),IF(B52="","",(($L$18-D52))))</f>
        <v>28.825170767825512</v>
      </c>
      <c r="J52" s="22">
        <f>IF(B52="totale",SUM($J$26:J51),$L$18-G52)</f>
        <v>28.829999999999927</v>
      </c>
      <c r="K52" s="80">
        <f t="shared" si="10"/>
        <v>28.829999999999927</v>
      </c>
      <c r="L52" s="23">
        <f>IF(A52=0,G52+K52,IF(B52="totale",SUM($L$26:L51),IF(B52=" "," ",)))</f>
        <v>1622.57</v>
      </c>
      <c r="M52" s="90">
        <f>IF(B52="totale",SUM(M$26:$M51),IF(B52="","",1/$G$18*FISSO!$D$18*K52))</f>
        <v>16.982054794520504</v>
      </c>
      <c r="N52" s="56">
        <f>IF(B52="totale",SUM(N$26:$N51),IF(B52="","",1/$G$18*FISSO!$E$18*K52))</f>
        <v>11.847945205479423</v>
      </c>
      <c r="O52" s="55">
        <f t="shared" si="7"/>
        <v>28.829999999999927</v>
      </c>
      <c r="P52" s="56">
        <f>IF(B52="totale",SUM(P$26:P51),ROUND(M52,2))</f>
        <v>16.98</v>
      </c>
      <c r="Q52" s="56">
        <f t="shared" si="1"/>
        <v>16.98</v>
      </c>
      <c r="R52" s="56">
        <f t="shared" si="2"/>
        <v>11.849999999999927</v>
      </c>
      <c r="S52" s="45"/>
    </row>
    <row r="53" spans="1:20" ht="14.25" customHeight="1" x14ac:dyDescent="0.3">
      <c r="A53" s="1">
        <f>IF(B53="totale",SUM($E$26:E52),0)</f>
        <v>0</v>
      </c>
      <c r="B53" s="24">
        <f t="shared" si="3"/>
        <v>28</v>
      </c>
      <c r="C53" s="49">
        <f t="shared" si="8"/>
        <v>44621</v>
      </c>
      <c r="D53" s="72">
        <f>IF(B53="Totale",SUM($D$26:D52),IF(B53="","",IF(B53=$L$17,$G$17-(SUM($D$26:D52)),(($A$7*(1/((1+$L$19)^($L$17-B52))))))))</f>
        <v>1608.0688732333874</v>
      </c>
      <c r="E53" s="79">
        <f t="shared" si="4"/>
        <v>1608.07</v>
      </c>
      <c r="F53" s="22">
        <f t="shared" si="5"/>
        <v>1608.07</v>
      </c>
      <c r="G53" s="22">
        <f>IF(B53="",0,IF(B53="Totale",SUM($G$26:G52),IF(B54="Totale",E53+E54,E53 )))</f>
        <v>1608.100000000006</v>
      </c>
      <c r="H53" s="22">
        <f t="shared" si="9"/>
        <v>39999.969999999994</v>
      </c>
      <c r="I53" s="22">
        <f>IF(B53="Totale",SUM($I$26:I52),IF(B53="","",(($L$18-D53))))</f>
        <v>14.501126766612515</v>
      </c>
      <c r="J53" s="22">
        <f>IF(B53="totale",SUM($J$26:J52),$L$18-G53)</f>
        <v>14.469999999993888</v>
      </c>
      <c r="K53" s="80">
        <f t="shared" si="10"/>
        <v>14.469999999993888</v>
      </c>
      <c r="L53" s="23">
        <f>IF(A53=0,G53+K53,IF(B53="totale",SUM($L$26:L52),IF(B53=" "," ",)))</f>
        <v>1622.57</v>
      </c>
      <c r="M53" s="90">
        <f>IF(B53="totale",SUM(M$26:$M52),IF(B53="","",1/$G$18*FISSO!$D$18*K53))</f>
        <v>8.5234246575306472</v>
      </c>
      <c r="N53" s="56">
        <f>IF(B53="totale",SUM(N$26:$N52),IF(B53="","",1/$G$18*FISSO!$E$18*K53))</f>
        <v>5.9465753424632419</v>
      </c>
      <c r="O53" s="55">
        <f t="shared" si="7"/>
        <v>14.469999999993888</v>
      </c>
      <c r="P53" s="56">
        <f>IF(B53="totale",SUM(P$26:P52),ROUND(M53,2))</f>
        <v>8.52</v>
      </c>
      <c r="Q53" s="56">
        <f t="shared" si="1"/>
        <v>8.52</v>
      </c>
      <c r="R53" s="56">
        <f t="shared" si="2"/>
        <v>5.9499999999938886</v>
      </c>
      <c r="S53" s="45"/>
      <c r="T53" s="99"/>
    </row>
    <row r="54" spans="1:20" ht="14.25" customHeight="1" x14ac:dyDescent="0.3">
      <c r="A54" s="1">
        <f>IF(B54="totale",SUM($E$26:E53),0)</f>
        <v>39999.969999999994</v>
      </c>
      <c r="B54" s="24" t="str">
        <f t="shared" si="3"/>
        <v>Totale</v>
      </c>
      <c r="C54" s="25" t="str">
        <f t="shared" ref="C54:C103" si="11">IF($L$17=0,"",IF($L$17&lt;&gt;B53,IF(B53="Totale","",IF(B53="","",DATE(YEAR(C53),MONTH(C53)+1,DAY(C53)))),""))</f>
        <v/>
      </c>
      <c r="D54" s="72">
        <f>IF(B54="Totale",SUM($D$26:D53),IF(B54="","",IF(B54=$L$17,$G$17-(SUM($D$26:D53)),(($A$7*(1/((1+$L$19)^($L$17-B53))))))))</f>
        <v>40000</v>
      </c>
      <c r="E54" s="79">
        <f t="shared" si="4"/>
        <v>3.0000000006111804E-2</v>
      </c>
      <c r="F54" s="22">
        <f>SUM(F26:F53)</f>
        <v>39999.969999999994</v>
      </c>
      <c r="G54" s="22">
        <f>IF(B54="",0,IF(B54="Totale",SUM($G$26:G53),IF(B55="Totale",E54+E55,E54 )))</f>
        <v>40000</v>
      </c>
      <c r="H54" s="22">
        <f t="shared" si="9"/>
        <v>79999.939999999988</v>
      </c>
      <c r="I54" s="22">
        <f>IF(B54="Totale",SUM($I$26:I53),IF(B54="","",(($L$18-D54))))</f>
        <v>5431.9599999999955</v>
      </c>
      <c r="J54" s="22">
        <f>IF(B54="totale",SUM($J$26:J53),$L$18-G54)</f>
        <v>5431.9599999999928</v>
      </c>
      <c r="K54" s="80">
        <f t="shared" si="10"/>
        <v>5431.9599999999928</v>
      </c>
      <c r="L54" s="23">
        <f>IF(A54=0,G54+K54,IF(B54="totale",SUM($L$26:L53),IF(B54=" "," ",)))</f>
        <v>45431.96</v>
      </c>
      <c r="M54" s="90">
        <f>IF(B54="totale",SUM(M$26:$M53),IF(B54="","",1/$G$18*FISSO!$D$18*K54))</f>
        <v>3199.6476712328722</v>
      </c>
      <c r="N54" s="56">
        <f>IF(B54="totale",SUM(N$26:$N53),IF(B54="","",1/$G$18*FISSO!$E$18*K54))</f>
        <v>2232.3123287671197</v>
      </c>
      <c r="O54" s="55">
        <f t="shared" si="7"/>
        <v>5431.9599999999919</v>
      </c>
      <c r="P54" s="56">
        <f>IF(B54="totale",SUM(P$26:P53),ROUND(M54,2))</f>
        <v>3199.6600000000003</v>
      </c>
      <c r="Q54" s="56">
        <f t="shared" si="1"/>
        <v>3199.6600000000003</v>
      </c>
      <c r="R54" s="56">
        <f t="shared" si="2"/>
        <v>2232.2999999999925</v>
      </c>
      <c r="S54" s="45">
        <f>SUM(Q54:R54)</f>
        <v>5431.9599999999928</v>
      </c>
    </row>
    <row r="55" spans="1:20" ht="14.25" customHeight="1" x14ac:dyDescent="0.3">
      <c r="A55" s="1">
        <f>IF(B55="totale",SUM($E$26:E54),0)</f>
        <v>0</v>
      </c>
      <c r="B55" s="24" t="str">
        <f t="shared" si="3"/>
        <v/>
      </c>
      <c r="C55" s="25" t="str">
        <f t="shared" si="11"/>
        <v/>
      </c>
      <c r="D55" s="72" t="str">
        <f>IF(B55="Totale",SUM($D$26:D54),IF(B55="","",IF(B55=$L$17,$G$17-(SUM($D$26:D54)),(($A$7*(1/((1+$L$19)^($L$17-B54))))))))</f>
        <v/>
      </c>
      <c r="E55" s="79"/>
      <c r="F55" s="22" t="e">
        <f t="shared" si="5"/>
        <v>#VALUE!</v>
      </c>
      <c r="G55" s="22">
        <f>IF(B55="",0,IF(B55="Totale",SUM($G$26:G54),IF(B56="Totale",E55+E56,E55 )))</f>
        <v>0</v>
      </c>
      <c r="H55" s="22" t="e">
        <f t="shared" si="9"/>
        <v>#VALUE!</v>
      </c>
      <c r="I55" s="22" t="str">
        <f>IF(B55="Totale",SUM($I$26:I54),IF(B55="","",(($L$18-D55))))</f>
        <v/>
      </c>
      <c r="J55" s="22">
        <f>IF(B55="totale",SUM($J$26:J54),$L$18-G55)</f>
        <v>1622.57</v>
      </c>
      <c r="K55" s="80">
        <f t="shared" si="10"/>
        <v>0</v>
      </c>
      <c r="L55" s="23">
        <f>IF(A55=0,G55+K55,IF(B55="totale",SUM($L$26:L54),IF(B55=" "," ",)))</f>
        <v>0</v>
      </c>
      <c r="M55" s="90" t="str">
        <f>IF(B55="totale",SUM(M$26:$M54),IF(B55="","",1/$G$18*FISSO!$D$18*K55))</f>
        <v/>
      </c>
      <c r="N55" s="56" t="str">
        <f>IF(B55="totale",SUM(N$26:$N54),IF(B55="","",1/$G$18*FISSO!$E$18*K55))</f>
        <v/>
      </c>
      <c r="P55" s="56" t="e">
        <f>IF(B55="totale",SUM(P$26:P54),ROUND(M55,2))</f>
        <v>#VALUE!</v>
      </c>
      <c r="Q55" s="56" t="str">
        <f t="shared" si="1"/>
        <v/>
      </c>
      <c r="R55" s="56" t="str">
        <f t="shared" si="2"/>
        <v/>
      </c>
      <c r="S55" s="45"/>
    </row>
    <row r="56" spans="1:20" ht="14.25" customHeight="1" x14ac:dyDescent="0.3">
      <c r="A56" s="1">
        <f>IF(B56="totale",SUM($E$26:E55),0)</f>
        <v>0</v>
      </c>
      <c r="B56" s="24" t="str">
        <f t="shared" si="3"/>
        <v/>
      </c>
      <c r="C56" s="25" t="str">
        <f t="shared" si="11"/>
        <v/>
      </c>
      <c r="D56" s="72" t="str">
        <f>IF(B56="Totale",SUM($D$26:D55),IF(B56="","",IF(B56=$L$17,$G$17-(SUM($D$26:D55)),(($A$7*(1/((1+$L$19)^($L$17-B55))))))))</f>
        <v/>
      </c>
      <c r="E56" s="79" t="e">
        <f t="shared" si="4"/>
        <v>#VALUE!</v>
      </c>
      <c r="F56" s="22" t="e">
        <f t="shared" si="5"/>
        <v>#VALUE!</v>
      </c>
      <c r="G56" s="22">
        <f>IF(B56="",0,IF(B56="Totale",SUM($G$26:G55),IF(B57="Totale",E56+E57,E56 )))</f>
        <v>0</v>
      </c>
      <c r="H56" s="22" t="e">
        <f t="shared" si="9"/>
        <v>#VALUE!</v>
      </c>
      <c r="I56" s="22" t="str">
        <f>IF(B56="Totale",SUM($I$26:I55),IF(B56="","",(($L$18-D56))))</f>
        <v/>
      </c>
      <c r="J56" s="22">
        <f>IF(B56="totale",SUM($J$26:J55),$L$18-G56)</f>
        <v>1622.57</v>
      </c>
      <c r="K56" s="80">
        <f t="shared" si="10"/>
        <v>0</v>
      </c>
      <c r="L56" s="23">
        <f>IF(A56=0,G56+K56,IF(B56="totale",SUM($L$26:L55),IF(B56=" "," ",)))</f>
        <v>0</v>
      </c>
      <c r="M56" s="90" t="str">
        <f>IF(B56="totale",SUM(M$26:$M55),IF(B56="","",1/$G$18*FISSO!$D$18*K56))</f>
        <v/>
      </c>
      <c r="N56" s="56" t="str">
        <f>IF(B56="totale",SUM(N$26:$N55),IF(B56="","",1/$G$18*FISSO!$E$18*K56))</f>
        <v/>
      </c>
      <c r="P56" s="56" t="e">
        <f>IF(B56="totale",SUM(P$26:P55),ROUND(M56,2))</f>
        <v>#VALUE!</v>
      </c>
      <c r="Q56" s="56" t="str">
        <f t="shared" si="1"/>
        <v/>
      </c>
      <c r="R56" s="56" t="str">
        <f t="shared" si="2"/>
        <v/>
      </c>
      <c r="S56" s="45"/>
    </row>
    <row r="57" spans="1:20" ht="14.25" customHeight="1" x14ac:dyDescent="0.3">
      <c r="A57" s="1">
        <f>IF(B57="totale",SUM($E$26:E56),0)</f>
        <v>0</v>
      </c>
      <c r="B57" s="24" t="str">
        <f t="shared" si="3"/>
        <v/>
      </c>
      <c r="C57" s="25" t="str">
        <f t="shared" si="11"/>
        <v/>
      </c>
      <c r="D57" s="72" t="str">
        <f>IF(B57="Totale",SUM($D$26:D56),IF(B57="","",IF(B57=$L$17,$G$17-(SUM($D$26:D56)),(($A$7*(1/((1+$L$19)^($L$17-B56))))))))</f>
        <v/>
      </c>
      <c r="E57" s="79" t="e">
        <f t="shared" si="4"/>
        <v>#VALUE!</v>
      </c>
      <c r="F57" s="22" t="e">
        <f t="shared" si="5"/>
        <v>#VALUE!</v>
      </c>
      <c r="G57" s="22">
        <f>IF(B57="",0,IF(B57="Totale",SUM($G$26:G56),IF(B58="Totale",E57+E58,E57 )))</f>
        <v>0</v>
      </c>
      <c r="H57" s="22" t="e">
        <f t="shared" si="9"/>
        <v>#VALUE!</v>
      </c>
      <c r="I57" s="22" t="str">
        <f>IF(B57="Totale",SUM($I$26:I56),IF(B57="","",(($L$18-D57))))</f>
        <v/>
      </c>
      <c r="J57" s="22">
        <f>IF(B57="totale",SUM($J$26:J56),$L$18-G57)</f>
        <v>1622.57</v>
      </c>
      <c r="K57" s="80">
        <f t="shared" si="10"/>
        <v>0</v>
      </c>
      <c r="L57" s="23">
        <f>IF(A57=0,G57+K57,IF(B57="totale",SUM($L$26:L56),IF(B57=" "," ",)))</f>
        <v>0</v>
      </c>
      <c r="M57" s="90" t="str">
        <f>IF(B57="totale",SUM(M$26:$M56),IF(B57="","",1/$G$18*FISSO!$D$18*K57))</f>
        <v/>
      </c>
      <c r="N57" s="56" t="str">
        <f>IF(B57="totale",SUM(N$26:$N56),IF(B57="","",1/$G$18*FISSO!$E$18*K57))</f>
        <v/>
      </c>
      <c r="P57" s="56" t="e">
        <f>IF(B57="totale",SUM(P$26:P56),ROUND(M57,2))</f>
        <v>#VALUE!</v>
      </c>
      <c r="Q57" s="56" t="str">
        <f t="shared" si="1"/>
        <v/>
      </c>
      <c r="R57" s="56" t="str">
        <f t="shared" si="2"/>
        <v/>
      </c>
      <c r="S57" s="45"/>
    </row>
    <row r="58" spans="1:20" ht="14.25" customHeight="1" x14ac:dyDescent="0.3">
      <c r="A58" s="1">
        <f>IF(B58="totale",SUM($E$26:E57),0)</f>
        <v>0</v>
      </c>
      <c r="B58" s="24" t="str">
        <f t="shared" si="3"/>
        <v/>
      </c>
      <c r="C58" s="25" t="str">
        <f t="shared" si="11"/>
        <v/>
      </c>
      <c r="D58" s="72" t="str">
        <f>IF(B58="Totale",SUM($D$26:D57),IF(B58="","",IF(B58=$L$17,$G$17-(SUM($D$26:D57)),(($A$7*(1/((1+$L$19)^($L$17-B57))))))))</f>
        <v/>
      </c>
      <c r="E58" s="79" t="e">
        <f t="shared" si="4"/>
        <v>#VALUE!</v>
      </c>
      <c r="F58" s="22" t="e">
        <f t="shared" si="5"/>
        <v>#VALUE!</v>
      </c>
      <c r="G58" s="22">
        <f>IF(B58="",0,IF(B58="Totale",SUM($G$26:G57),IF(B59="Totale",E58+E59,E58 )))</f>
        <v>0</v>
      </c>
      <c r="H58" s="22" t="e">
        <f t="shared" si="9"/>
        <v>#VALUE!</v>
      </c>
      <c r="I58" s="22" t="str">
        <f>IF(B58="Totale",SUM($I$26:I57),IF(B58="","",(($L$18-D58))))</f>
        <v/>
      </c>
      <c r="J58" s="22">
        <f>IF(B58="totale",SUM($J$26:J57),$L$18-G58)</f>
        <v>1622.57</v>
      </c>
      <c r="K58" s="80">
        <f t="shared" si="10"/>
        <v>0</v>
      </c>
      <c r="L58" s="23">
        <f>IF(A58=0,G58+K58,IF(B58="totale",SUM($L$26:L57),IF(B58=" "," ",)))</f>
        <v>0</v>
      </c>
      <c r="M58" s="90" t="str">
        <f>IF(B58="totale",SUM(M$26:$M57),IF(B58="","",1/$G$18*FISSO!$D$18*K58))</f>
        <v/>
      </c>
      <c r="N58" s="56" t="str">
        <f>IF(B58="totale",SUM(N$26:$N57),IF(B58="","",1/$G$18*FISSO!$E$18*K58))</f>
        <v/>
      </c>
      <c r="P58" s="56" t="e">
        <f>IF(B58="totale",SUM(P$26:P57),ROUND(M58,2))</f>
        <v>#VALUE!</v>
      </c>
      <c r="Q58" s="56" t="str">
        <f t="shared" ref="Q58:Q89" si="12">IF(B58="","",P58)</f>
        <v/>
      </c>
      <c r="R58" s="56" t="str">
        <f t="shared" ref="R58:R89" si="13">IF(B58="","",K58-Q58)</f>
        <v/>
      </c>
      <c r="S58" s="45"/>
    </row>
    <row r="59" spans="1:20" ht="14.25" customHeight="1" x14ac:dyDescent="0.3">
      <c r="A59" s="1">
        <f>IF(B59="totale",SUM($E$26:E58),0)</f>
        <v>0</v>
      </c>
      <c r="B59" s="24" t="str">
        <f t="shared" si="3"/>
        <v/>
      </c>
      <c r="C59" s="25" t="str">
        <f t="shared" si="11"/>
        <v/>
      </c>
      <c r="D59" s="72" t="str">
        <f>IF(B59="Totale",SUM($D$26:D58),IF(B59="","",IF(B59=$L$17,$G$17-(SUM($D$26:D58)),(($A$7*(1/((1+$L$19)^($L$17-B58))))))))</f>
        <v/>
      </c>
      <c r="E59" s="79" t="e">
        <f t="shared" si="4"/>
        <v>#VALUE!</v>
      </c>
      <c r="F59" s="22" t="e">
        <f t="shared" si="5"/>
        <v>#VALUE!</v>
      </c>
      <c r="G59" s="22">
        <f>IF(B59="",0,IF(B59="Totale",SUM($G$26:G58),IF(B60="Totale",E59+E60,E59 )))</f>
        <v>0</v>
      </c>
      <c r="H59" s="22" t="e">
        <f t="shared" si="9"/>
        <v>#VALUE!</v>
      </c>
      <c r="I59" s="22" t="str">
        <f>IF(B59="Totale",SUM($I$26:I58),IF(B59="","",(($L$18-D59))))</f>
        <v/>
      </c>
      <c r="J59" s="22">
        <f>IF(B59="totale",SUM($J$26:J58),$L$18-G59)</f>
        <v>1622.57</v>
      </c>
      <c r="K59" s="80">
        <f t="shared" si="10"/>
        <v>0</v>
      </c>
      <c r="L59" s="23">
        <f>IF(A59=0,G59+K59,IF(B59="totale",SUM($L$26:L58),IF(B59=" "," ",)))</f>
        <v>0</v>
      </c>
      <c r="M59" s="90" t="str">
        <f>IF(B59="totale",SUM(M$26:$M58),IF(B59="","",1/$G$18*FISSO!$D$18*K59))</f>
        <v/>
      </c>
      <c r="N59" s="56" t="str">
        <f>IF(B59="totale",SUM(N$26:$N58),IF(B59="","",1/$G$18*FISSO!$E$18*K59))</f>
        <v/>
      </c>
      <c r="P59" s="56" t="e">
        <f>IF(B59="totale",SUM(P$26:P58),ROUND(M59,2))</f>
        <v>#VALUE!</v>
      </c>
      <c r="Q59" s="56" t="str">
        <f t="shared" si="12"/>
        <v/>
      </c>
      <c r="R59" s="56" t="str">
        <f t="shared" si="13"/>
        <v/>
      </c>
      <c r="S59" s="45"/>
    </row>
    <row r="60" spans="1:20" ht="14.25" customHeight="1" x14ac:dyDescent="0.3">
      <c r="A60" s="1">
        <f>IF(B60="totale",SUM($E$26:E59),0)</f>
        <v>0</v>
      </c>
      <c r="B60" s="24" t="str">
        <f t="shared" si="3"/>
        <v/>
      </c>
      <c r="C60" s="25" t="str">
        <f t="shared" si="11"/>
        <v/>
      </c>
      <c r="D60" s="72" t="str">
        <f>IF(B60="Totale",SUM($D$26:D59),IF(B60="","",IF(B60=$L$17,$G$17-(SUM($D$26:D59)),(($A$7*(1/((1+$L$19)^($L$17-B59))))))))</f>
        <v/>
      </c>
      <c r="E60" s="79" t="e">
        <f t="shared" si="4"/>
        <v>#VALUE!</v>
      </c>
      <c r="F60" s="22" t="e">
        <f t="shared" si="5"/>
        <v>#VALUE!</v>
      </c>
      <c r="G60" s="22">
        <f>IF(B60="",0,IF(B60="Totale",SUM($G$26:G59),IF(B61="Totale",E60+E61,E60 )))</f>
        <v>0</v>
      </c>
      <c r="H60" s="22" t="e">
        <f t="shared" si="9"/>
        <v>#VALUE!</v>
      </c>
      <c r="I60" s="22" t="str">
        <f>IF(B60="Totale",SUM($I$26:I59),IF(B60="","",(($L$18-D60))))</f>
        <v/>
      </c>
      <c r="J60" s="22">
        <f>IF(B60="totale",SUM($J$26:J59),$L$18-G60)</f>
        <v>1622.57</v>
      </c>
      <c r="K60" s="80">
        <f t="shared" si="10"/>
        <v>0</v>
      </c>
      <c r="L60" s="23">
        <f>IF(A60=0,G60+K60,IF(B60="totale",SUM($L$26:L59),IF(B60=" "," ",)))</f>
        <v>0</v>
      </c>
      <c r="M60" s="90" t="str">
        <f>IF(B60="totale",SUM(M$26:$M59),IF(B60="","",1/$G$18*FISSO!$D$18*K60))</f>
        <v/>
      </c>
      <c r="N60" s="56" t="str">
        <f>IF(B60="totale",SUM(N$26:$N59),IF(B60="","",1/$G$18*FISSO!$E$18*K60))</f>
        <v/>
      </c>
      <c r="P60" s="56" t="e">
        <f>IF(B60="totale",SUM(P$26:P59),ROUND(M60,2))</f>
        <v>#VALUE!</v>
      </c>
      <c r="Q60" s="56" t="str">
        <f t="shared" si="12"/>
        <v/>
      </c>
      <c r="R60" s="56" t="str">
        <f t="shared" si="13"/>
        <v/>
      </c>
      <c r="S60" s="45"/>
    </row>
    <row r="61" spans="1:20" ht="14.25" customHeight="1" x14ac:dyDescent="0.3">
      <c r="A61" s="1">
        <f>IF(B61="totale",SUM($E$26:E60),0)</f>
        <v>0</v>
      </c>
      <c r="B61" s="24" t="str">
        <f t="shared" si="3"/>
        <v/>
      </c>
      <c r="C61" s="25" t="str">
        <f t="shared" si="11"/>
        <v/>
      </c>
      <c r="D61" s="72" t="str">
        <f>IF(B61="Totale",SUM($D$26:D60),IF(B61="","",IF(B61=$L$17,$G$17-(SUM($D$26:D60)),(($A$7*(1/((1+$L$19)^($L$17-B60))))))))</f>
        <v/>
      </c>
      <c r="E61" s="79" t="e">
        <f t="shared" si="4"/>
        <v>#VALUE!</v>
      </c>
      <c r="F61" s="22" t="e">
        <f t="shared" si="5"/>
        <v>#VALUE!</v>
      </c>
      <c r="G61" s="22">
        <f>IF(B61="",0,IF(B61="Totale",SUM($G$26:G60),IF(B62="Totale",E61+E62,E61 )))</f>
        <v>0</v>
      </c>
      <c r="H61" s="22" t="e">
        <f t="shared" si="9"/>
        <v>#VALUE!</v>
      </c>
      <c r="I61" s="22" t="str">
        <f>IF(B61="Totale",SUM($I$26:I60),IF(B61="","",(($L$18-D61))))</f>
        <v/>
      </c>
      <c r="J61" s="22">
        <f>IF(B61="totale",SUM($J$26:J60),$L$18-G61)</f>
        <v>1622.57</v>
      </c>
      <c r="K61" s="80">
        <f t="shared" si="10"/>
        <v>0</v>
      </c>
      <c r="L61" s="23">
        <f>IF(A61=0,G61+K61,IF(B61="totale",SUM($L$26:L60),IF(B61=" "," ",)))</f>
        <v>0</v>
      </c>
      <c r="M61" s="90" t="str">
        <f>IF(B61="totale",SUM(M$26:$M60),IF(B61="","",1/$G$18*FISSO!$D$18*K61))</f>
        <v/>
      </c>
      <c r="N61" s="56" t="str">
        <f>IF(B61="totale",SUM(N$26:$N60),IF(B61="","",1/$G$18*FISSO!$E$18*K61))</f>
        <v/>
      </c>
      <c r="P61" s="56" t="e">
        <f>IF(B61="totale",SUM(P$26:P60),ROUND(M61,2))</f>
        <v>#VALUE!</v>
      </c>
      <c r="Q61" s="56" t="str">
        <f t="shared" si="12"/>
        <v/>
      </c>
      <c r="R61" s="56" t="str">
        <f t="shared" si="13"/>
        <v/>
      </c>
      <c r="S61" s="45"/>
    </row>
    <row r="62" spans="1:20" ht="14.25" customHeight="1" x14ac:dyDescent="0.3">
      <c r="A62" s="1">
        <f>IF(B62="totale",SUM($E$26:E61),0)</f>
        <v>0</v>
      </c>
      <c r="B62" s="24" t="str">
        <f t="shared" si="3"/>
        <v/>
      </c>
      <c r="C62" s="25" t="str">
        <f t="shared" si="11"/>
        <v/>
      </c>
      <c r="D62" s="72" t="str">
        <f>IF(B62="Totale",SUM($D$26:D61),IF(B62="","",IF(B62=$L$17,$G$17-(SUM($D$26:D61)),(($A$7*(1/((1+$L$19)^($L$17-B61))))))))</f>
        <v/>
      </c>
      <c r="E62" s="79" t="e">
        <f t="shared" si="4"/>
        <v>#VALUE!</v>
      </c>
      <c r="F62" s="22" t="e">
        <f t="shared" si="5"/>
        <v>#VALUE!</v>
      </c>
      <c r="G62" s="22">
        <f>IF(B62="",0,IF(B62="Totale",SUM($G$26:G61),IF(B63="Totale",E62+E63,E62 )))</f>
        <v>0</v>
      </c>
      <c r="H62" s="22" t="e">
        <f t="shared" si="9"/>
        <v>#VALUE!</v>
      </c>
      <c r="I62" s="22" t="str">
        <f>IF(B62="Totale",SUM($I$26:I61),IF(B62="","",(($L$18-D62))))</f>
        <v/>
      </c>
      <c r="J62" s="22">
        <f>IF(B62="totale",SUM($J$26:J61),$L$18-G62)</f>
        <v>1622.57</v>
      </c>
      <c r="K62" s="80">
        <f t="shared" si="10"/>
        <v>0</v>
      </c>
      <c r="L62" s="23">
        <f>IF(A62=0,G62+K62,IF(B62="totale",SUM($L$26:L61),IF(B62=" "," ",)))</f>
        <v>0</v>
      </c>
      <c r="M62" s="90" t="str">
        <f>IF(B62="totale",SUM(M$26:$M61),IF(B62="","",1/$G$18*FISSO!$D$18*K62))</f>
        <v/>
      </c>
      <c r="N62" s="56" t="str">
        <f>IF(B62="totale",SUM(N$26:$N61),IF(B62="","",1/$G$18*FISSO!$E$18*K62))</f>
        <v/>
      </c>
      <c r="P62" s="56" t="e">
        <f>IF(B62="totale",SUM(P$26:P61),ROUND(M62,2))</f>
        <v>#VALUE!</v>
      </c>
      <c r="Q62" s="56" t="str">
        <f t="shared" si="12"/>
        <v/>
      </c>
      <c r="R62" s="56" t="str">
        <f t="shared" si="13"/>
        <v/>
      </c>
      <c r="S62" s="45"/>
    </row>
    <row r="63" spans="1:20" ht="14.25" customHeight="1" x14ac:dyDescent="0.3">
      <c r="A63" s="1">
        <f>IF(B63="totale",SUM($E$26:E62),0)</f>
        <v>0</v>
      </c>
      <c r="B63" s="24" t="str">
        <f t="shared" si="3"/>
        <v/>
      </c>
      <c r="C63" s="25" t="str">
        <f t="shared" si="11"/>
        <v/>
      </c>
      <c r="D63" s="72" t="str">
        <f>IF(B63="Totale",SUM($D$26:D62),IF(B63="","",IF(B63=$L$17,$G$17-(SUM($D$26:D62)),(($A$7*(1/((1+$L$19)^($L$17-B62))))))))</f>
        <v/>
      </c>
      <c r="E63" s="79" t="e">
        <f t="shared" si="4"/>
        <v>#VALUE!</v>
      </c>
      <c r="F63" s="22" t="e">
        <f t="shared" si="5"/>
        <v>#VALUE!</v>
      </c>
      <c r="G63" s="22">
        <f>IF(B63="",0,IF(B63="Totale",SUM($G$26:G62),IF(B64="Totale",E63+E64,E63 )))</f>
        <v>0</v>
      </c>
      <c r="H63" s="22" t="e">
        <f t="shared" si="9"/>
        <v>#VALUE!</v>
      </c>
      <c r="I63" s="22" t="str">
        <f>IF(B63="Totale",SUM($I$26:I62),IF(B63="","",(($L$18-D63))))</f>
        <v/>
      </c>
      <c r="J63" s="22">
        <f>IF(B63="totale",SUM($J$26:J62),$L$18-G63)</f>
        <v>1622.57</v>
      </c>
      <c r="K63" s="80">
        <f t="shared" si="10"/>
        <v>0</v>
      </c>
      <c r="L63" s="23">
        <f>IF(A63=0,G63+K63,IF(B63="totale",SUM($L$26:L62),IF(B63=" "," ",)))</f>
        <v>0</v>
      </c>
      <c r="M63" s="90" t="str">
        <f>IF(B63="totale",SUM(M$26:$M62),IF(B63="","",1/$G$18*FISSO!$D$18*K63))</f>
        <v/>
      </c>
      <c r="N63" s="56" t="str">
        <f>IF(B63="totale",SUM(N$26:$N62),IF(B63="","",1/$G$18*FISSO!$E$18*K63))</f>
        <v/>
      </c>
      <c r="P63" s="56" t="e">
        <f>IF(B63="totale",SUM(P$26:P62),ROUND(M63,2))</f>
        <v>#VALUE!</v>
      </c>
      <c r="Q63" s="56" t="str">
        <f t="shared" si="12"/>
        <v/>
      </c>
      <c r="R63" s="56" t="str">
        <f t="shared" si="13"/>
        <v/>
      </c>
      <c r="S63" s="45"/>
    </row>
    <row r="64" spans="1:20" ht="14.25" customHeight="1" x14ac:dyDescent="0.3">
      <c r="A64" s="1">
        <f>IF(B64="totale",SUM($E$26:E63),0)</f>
        <v>0</v>
      </c>
      <c r="B64" s="24" t="str">
        <f t="shared" si="3"/>
        <v/>
      </c>
      <c r="C64" s="25" t="str">
        <f t="shared" si="11"/>
        <v/>
      </c>
      <c r="D64" s="72" t="str">
        <f>IF(B64="Totale",SUM($D$26:D63),IF(B64="","",IF(B64=$L$17,$G$17-(SUM($D$26:D63)),(($A$7*(1/((1+$L$19)^($L$17-B63))))))))</f>
        <v/>
      </c>
      <c r="E64" s="79" t="e">
        <f t="shared" si="4"/>
        <v>#VALUE!</v>
      </c>
      <c r="F64" s="22" t="e">
        <f t="shared" si="5"/>
        <v>#VALUE!</v>
      </c>
      <c r="G64" s="22">
        <f>IF(B64="",0,IF(B64="Totale",SUM($G$26:G63),IF(B65="Totale",E64+E65,E64 )))</f>
        <v>0</v>
      </c>
      <c r="H64" s="22" t="e">
        <f t="shared" si="9"/>
        <v>#VALUE!</v>
      </c>
      <c r="I64" s="22" t="str">
        <f>IF(B64="Totale",SUM($I$26:I63),IF(B64="","",(($L$18-D64))))</f>
        <v/>
      </c>
      <c r="J64" s="22">
        <f>IF(B64="totale",SUM($J$26:J63),$L$18-G64)</f>
        <v>1622.57</v>
      </c>
      <c r="K64" s="80">
        <f t="shared" si="10"/>
        <v>0</v>
      </c>
      <c r="L64" s="23">
        <f>IF(A64=0,G64+K64,IF(B64="totale",SUM($L$26:L63),IF(B64=" "," ",)))</f>
        <v>0</v>
      </c>
      <c r="M64" s="90" t="str">
        <f>IF(B64="totale",SUM(M$26:$M63),IF(B64="","",1/$G$18*FISSO!$D$18*K64))</f>
        <v/>
      </c>
      <c r="N64" s="56" t="str">
        <f>IF(B64="totale",SUM(N$26:$N63),IF(B64="","",1/$G$18*FISSO!$E$18*K64))</f>
        <v/>
      </c>
      <c r="P64" s="56" t="e">
        <f>IF(B64="totale",SUM(P$26:P63),ROUND(M64,2))</f>
        <v>#VALUE!</v>
      </c>
      <c r="Q64" s="56" t="str">
        <f t="shared" si="12"/>
        <v/>
      </c>
      <c r="R64" s="56" t="str">
        <f t="shared" si="13"/>
        <v/>
      </c>
      <c r="S64" s="45"/>
    </row>
    <row r="65" spans="1:19" ht="14.25" customHeight="1" x14ac:dyDescent="0.3">
      <c r="A65" s="1">
        <f>IF(B65="totale",SUM($E$26:E64),0)</f>
        <v>0</v>
      </c>
      <c r="B65" s="24" t="str">
        <f t="shared" si="3"/>
        <v/>
      </c>
      <c r="C65" s="25" t="str">
        <f t="shared" si="11"/>
        <v/>
      </c>
      <c r="D65" s="72" t="str">
        <f>IF(B65="Totale",SUM($D$26:D64),IF(B65="","",IF(B65=$L$17,$G$17-(SUM($D$26:D64)),(($A$7*(1/((1+$L$19)^($L$17-B64))))))))</f>
        <v/>
      </c>
      <c r="E65" s="79" t="e">
        <f t="shared" si="4"/>
        <v>#VALUE!</v>
      </c>
      <c r="F65" s="22" t="e">
        <f t="shared" si="5"/>
        <v>#VALUE!</v>
      </c>
      <c r="G65" s="22">
        <f>IF(B65="",0,IF(B65="Totale",SUM($G$26:G64),IF(B66="Totale",E65+E66,E65 )))</f>
        <v>0</v>
      </c>
      <c r="H65" s="22" t="e">
        <f t="shared" si="9"/>
        <v>#VALUE!</v>
      </c>
      <c r="I65" s="22" t="str">
        <f>IF(B65="Totale",SUM($I$26:I64),IF(B65="","",(($L$18-D65))))</f>
        <v/>
      </c>
      <c r="J65" s="22">
        <f>IF(B65="totale",SUM($J$26:J64),$L$18-G65)</f>
        <v>1622.57</v>
      </c>
      <c r="K65" s="80">
        <f t="shared" si="10"/>
        <v>0</v>
      </c>
      <c r="L65" s="23">
        <f>IF(A65=0,G65+K65,IF(B65="totale",SUM($L$26:L64),IF(B65=" "," ",)))</f>
        <v>0</v>
      </c>
      <c r="M65" s="90" t="str">
        <f>IF(B65="totale",SUM(M$26:$M64),IF(B65="","",1/$G$18*FISSO!$D$18*K65))</f>
        <v/>
      </c>
      <c r="N65" s="56" t="str">
        <f>IF(B65="totale",SUM(N$26:$N64),IF(B65="","",1/$G$18*FISSO!$E$18*K65))</f>
        <v/>
      </c>
      <c r="P65" s="56" t="e">
        <f>IF(B65="totale",SUM(P$26:P64),ROUND(M65,2))</f>
        <v>#VALUE!</v>
      </c>
      <c r="Q65" s="56" t="str">
        <f t="shared" si="12"/>
        <v/>
      </c>
      <c r="R65" s="56" t="str">
        <f t="shared" si="13"/>
        <v/>
      </c>
      <c r="S65" s="45"/>
    </row>
    <row r="66" spans="1:19" ht="14.25" customHeight="1" x14ac:dyDescent="0.3">
      <c r="A66" s="1">
        <f>IF(B66="totale",SUM($E$26:E65),0)</f>
        <v>0</v>
      </c>
      <c r="B66" s="24" t="str">
        <f t="shared" si="3"/>
        <v/>
      </c>
      <c r="C66" s="25" t="str">
        <f t="shared" si="11"/>
        <v/>
      </c>
      <c r="D66" s="72" t="str">
        <f>IF(B66="Totale",SUM($D$26:D65),IF(B66="","",IF(B66=$L$17,$G$17-(SUM($D$26:D65)),(($A$7*(1/((1+$L$19)^($L$17-B65))))))))</f>
        <v/>
      </c>
      <c r="E66" s="79" t="e">
        <f t="shared" si="4"/>
        <v>#VALUE!</v>
      </c>
      <c r="F66" s="22" t="e">
        <f t="shared" si="5"/>
        <v>#VALUE!</v>
      </c>
      <c r="G66" s="22">
        <f>IF(B66="",0,IF(B66="Totale",SUM($G$26:G65),IF(B67="Totale",E66+E67,E66 )))</f>
        <v>0</v>
      </c>
      <c r="H66" s="22" t="e">
        <f t="shared" si="9"/>
        <v>#VALUE!</v>
      </c>
      <c r="I66" s="22" t="str">
        <f>IF(B66="Totale",SUM($I$26:I65),IF(B66="","",(($L$18-D66))))</f>
        <v/>
      </c>
      <c r="J66" s="22">
        <f>IF(B66="totale",SUM($J$26:J65),$L$18-G66)</f>
        <v>1622.57</v>
      </c>
      <c r="K66" s="80">
        <f t="shared" si="10"/>
        <v>0</v>
      </c>
      <c r="L66" s="23">
        <f>IF(A66=0,G66+K66,IF(B66="totale",SUM($L$26:L65),IF(B66=" "," ",)))</f>
        <v>0</v>
      </c>
      <c r="M66" s="90" t="str">
        <f>IF(B66="totale",SUM(M$26:$M65),IF(B66="","",1/$G$18*FISSO!$D$18*K66))</f>
        <v/>
      </c>
      <c r="N66" s="56" t="str">
        <f>IF(B66="totale",SUM(N$26:$N65),IF(B66="","",1/$G$18*FISSO!$E$18*K66))</f>
        <v/>
      </c>
      <c r="P66" s="56" t="e">
        <f>IF(B66="totale",SUM(P$26:P65),ROUND(M66,2))</f>
        <v>#VALUE!</v>
      </c>
      <c r="Q66" s="56" t="str">
        <f t="shared" si="12"/>
        <v/>
      </c>
      <c r="R66" s="56" t="str">
        <f t="shared" si="13"/>
        <v/>
      </c>
      <c r="S66" s="45"/>
    </row>
    <row r="67" spans="1:19" ht="14.25" customHeight="1" x14ac:dyDescent="0.3">
      <c r="A67" s="1">
        <f>IF(B67="totale",SUM($E$26:E66),0)</f>
        <v>0</v>
      </c>
      <c r="B67" s="24" t="str">
        <f t="shared" si="3"/>
        <v/>
      </c>
      <c r="C67" s="25" t="str">
        <f t="shared" si="11"/>
        <v/>
      </c>
      <c r="D67" s="72" t="str">
        <f>IF(B67="Totale",SUM($D$26:D66),IF(B67="","",IF(B67=$L$17,$G$17-(SUM($D$26:D66)),(($A$7*(1/((1+$L$19)^($L$17-B66))))))))</f>
        <v/>
      </c>
      <c r="E67" s="79" t="e">
        <f t="shared" si="4"/>
        <v>#VALUE!</v>
      </c>
      <c r="F67" s="22" t="e">
        <f t="shared" si="5"/>
        <v>#VALUE!</v>
      </c>
      <c r="G67" s="22">
        <f>IF(B67="",0,IF(B67="Totale",SUM($G$26:G66),IF(B68="Totale",E67+E68,E67 )))</f>
        <v>0</v>
      </c>
      <c r="H67" s="22" t="e">
        <f t="shared" si="9"/>
        <v>#VALUE!</v>
      </c>
      <c r="I67" s="22" t="str">
        <f>IF(B67="Totale",SUM($I$26:I66),IF(B67="","",(($L$18-D67))))</f>
        <v/>
      </c>
      <c r="J67" s="22">
        <f>IF(B67="totale",SUM($J$26:J66),$L$18-G67)</f>
        <v>1622.57</v>
      </c>
      <c r="K67" s="80">
        <f t="shared" si="10"/>
        <v>0</v>
      </c>
      <c r="L67" s="23">
        <f>IF(A67=0,G67+K67,IF(B67="totale",SUM($L$26:L66),IF(B67=" "," ",)))</f>
        <v>0</v>
      </c>
      <c r="M67" s="90" t="str">
        <f>IF(B67="totale",SUM(M$26:$M66),IF(B67="","",1/$G$18*FISSO!$D$18*K67))</f>
        <v/>
      </c>
      <c r="N67" s="56" t="str">
        <f>IF(B67="totale",SUM(N$26:$N66),IF(B67="","",1/$G$18*FISSO!$E$18*K67))</f>
        <v/>
      </c>
      <c r="P67" s="56" t="e">
        <f>IF(B67="totale",SUM(P$26:P66),ROUND(M67,2))</f>
        <v>#VALUE!</v>
      </c>
      <c r="Q67" s="56" t="str">
        <f t="shared" si="12"/>
        <v/>
      </c>
      <c r="R67" s="56" t="str">
        <f t="shared" si="13"/>
        <v/>
      </c>
      <c r="S67" s="45"/>
    </row>
    <row r="68" spans="1:19" ht="14.25" customHeight="1" x14ac:dyDescent="0.3">
      <c r="B68" s="24" t="str">
        <f t="shared" si="3"/>
        <v/>
      </c>
      <c r="C68" s="25" t="str">
        <f t="shared" si="11"/>
        <v/>
      </c>
      <c r="D68" s="72" t="str">
        <f>IF(B68="Totale",SUM($D$26:D67),IF(B68="","",IF(B68=$L$17,$G$17-(SUM($D$26:D67)),(($A$7*(1/((1+$L$19)^($L$17-B67))))))))</f>
        <v/>
      </c>
      <c r="E68" s="79" t="e">
        <f t="shared" si="4"/>
        <v>#VALUE!</v>
      </c>
      <c r="F68" s="22" t="e">
        <f t="shared" si="5"/>
        <v>#VALUE!</v>
      </c>
      <c r="G68" s="22">
        <f>IF(B68="",0,IF(B68="Totale",SUM($G$26:G67),IF(B69="Totale",E68+E69,E68 )))</f>
        <v>0</v>
      </c>
      <c r="H68" s="22" t="e">
        <f t="shared" si="9"/>
        <v>#VALUE!</v>
      </c>
      <c r="I68" s="22" t="str">
        <f>IF(B68="Totale",SUM($I$26:I67),IF(B68="","",(($L$18-D68))))</f>
        <v/>
      </c>
      <c r="J68" s="22">
        <f>IF(B68="totale",SUM($J$26:J67),$L$18-G68)</f>
        <v>1622.57</v>
      </c>
      <c r="K68" s="80">
        <f t="shared" si="10"/>
        <v>0</v>
      </c>
      <c r="L68" s="23">
        <f>IF(A68=0,G68+K68,IF(B68="totale",SUM($L$26:L67),IF(B68=" "," ",)))</f>
        <v>0</v>
      </c>
      <c r="M68" s="90" t="str">
        <f>IF(B68="totale",SUM(M$26:$M67),IF(B68="","",1/$G$18*FISSO!$D$18*K68))</f>
        <v/>
      </c>
      <c r="N68" s="56" t="str">
        <f>IF(B68="totale",SUM(N$26:$N67),IF(B68="","",1/$G$18*FISSO!$E$18*K68))</f>
        <v/>
      </c>
      <c r="P68" s="56" t="e">
        <f>IF(B68="totale",SUM(P$26:P67),ROUND(M68,2))</f>
        <v>#VALUE!</v>
      </c>
      <c r="Q68" s="56" t="str">
        <f t="shared" si="12"/>
        <v/>
      </c>
      <c r="R68" s="56" t="str">
        <f t="shared" si="13"/>
        <v/>
      </c>
      <c r="S68" s="45"/>
    </row>
    <row r="69" spans="1:19" ht="14.25" customHeight="1" x14ac:dyDescent="0.3">
      <c r="B69" s="24" t="str">
        <f t="shared" si="3"/>
        <v/>
      </c>
      <c r="C69" s="25" t="str">
        <f t="shared" si="11"/>
        <v/>
      </c>
      <c r="D69" s="72" t="str">
        <f>IF(B69="Totale",SUM($D$26:D68),IF(B69="","",IF(B69=$L$17,$G$17-(SUM($D$26:D68)),(($A$7*(1/((1+$L$19)^($L$17-B68))))))))</f>
        <v/>
      </c>
      <c r="E69" s="79" t="e">
        <f t="shared" si="4"/>
        <v>#VALUE!</v>
      </c>
      <c r="F69" s="22" t="e">
        <f t="shared" si="5"/>
        <v>#VALUE!</v>
      </c>
      <c r="G69" s="22">
        <f>IF(B69="",0,IF(B69="Totale",SUM($G$26:G68),IF(B70="Totale",E69+E70,E69 )))</f>
        <v>0</v>
      </c>
      <c r="H69" s="22" t="e">
        <f t="shared" si="9"/>
        <v>#VALUE!</v>
      </c>
      <c r="I69" s="22" t="str">
        <f>IF(B69="Totale",SUM($I$26:I68),IF(B69="","",(($L$18-D69))))</f>
        <v/>
      </c>
      <c r="J69" s="22">
        <f>IF(B69="totale",SUM($J$26:J68),$L$18-G69)</f>
        <v>1622.57</v>
      </c>
      <c r="K69" s="80">
        <f t="shared" si="10"/>
        <v>0</v>
      </c>
      <c r="L69" s="23">
        <f>IF(A69=0,G69+K69,IF(B69="totale",SUM($L$26:L68),IF(B69=" "," ",)))</f>
        <v>0</v>
      </c>
      <c r="M69" s="90" t="str">
        <f>IF(B69="totale",SUM(M$26:$M68),IF(B69="","",1/$G$18*FISSO!$D$18*K69))</f>
        <v/>
      </c>
      <c r="N69" s="56" t="str">
        <f>IF(B69="totale",SUM(N$26:$N68),IF(B69="","",1/$G$18*FISSO!$E$18*K69))</f>
        <v/>
      </c>
      <c r="P69" s="56" t="e">
        <f>IF(B69="totale",SUM(P$26:P68),ROUND(M69,2))</f>
        <v>#VALUE!</v>
      </c>
      <c r="Q69" s="56" t="str">
        <f t="shared" si="12"/>
        <v/>
      </c>
      <c r="R69" s="56" t="str">
        <f t="shared" si="13"/>
        <v/>
      </c>
      <c r="S69" s="45"/>
    </row>
    <row r="70" spans="1:19" ht="14.25" customHeight="1" x14ac:dyDescent="0.3">
      <c r="B70" s="24" t="str">
        <f t="shared" si="3"/>
        <v/>
      </c>
      <c r="C70" s="25" t="str">
        <f t="shared" si="11"/>
        <v/>
      </c>
      <c r="D70" s="72" t="str">
        <f>IF(B70="Totale",SUM($D$26:D69),IF(B70="","",IF(B70=$L$17,$G$17-(SUM($D$26:D69)),(($A$7*(1/((1+$L$19)^($L$17-B69))))))))</f>
        <v/>
      </c>
      <c r="E70" s="78"/>
      <c r="F70" s="22" t="e">
        <f t="shared" si="5"/>
        <v>#VALUE!</v>
      </c>
      <c r="G70" s="22">
        <f>IF(B70="",0,IF(B70="Totale",SUM($G$26:G69),IF(B71="Totale",E70+E71,E70 )))</f>
        <v>0</v>
      </c>
      <c r="H70" s="22" t="e">
        <f t="shared" si="9"/>
        <v>#VALUE!</v>
      </c>
      <c r="I70" s="22" t="str">
        <f>IF(B70="Totale",SUM($I$26:I69),IF(B70="","",(($L$18-D70))))</f>
        <v/>
      </c>
      <c r="J70" s="22">
        <f>IF(B70="totale",SUM($J$26:J69),$L$18-G70)</f>
        <v>1622.57</v>
      </c>
      <c r="K70" s="80">
        <f t="shared" si="10"/>
        <v>0</v>
      </c>
      <c r="L70" s="23">
        <f>IF(A70=0,G70+K70,IF(B70="totale",SUM($L$26:L69),IF(B70=" "," ",)))</f>
        <v>0</v>
      </c>
      <c r="M70" s="90" t="str">
        <f>IF(B70="totale",SUM(M$26:$M69),IF(B70="","",1/$G$18*FISSO!$D$18*K70))</f>
        <v/>
      </c>
      <c r="N70" s="56" t="str">
        <f>IF(B70="totale",SUM(N$26:$N69),IF(B70="","",1/$G$18*FISSO!$E$18*K70))</f>
        <v/>
      </c>
      <c r="P70" s="56" t="e">
        <f>IF(B70="totale",SUM(P$26:P69),ROUND(M70,2))</f>
        <v>#VALUE!</v>
      </c>
      <c r="Q70" s="56" t="str">
        <f t="shared" si="12"/>
        <v/>
      </c>
      <c r="R70" s="56" t="str">
        <f t="shared" si="13"/>
        <v/>
      </c>
      <c r="S70" s="45"/>
    </row>
    <row r="71" spans="1:19" ht="14.25" customHeight="1" x14ac:dyDescent="0.3">
      <c r="B71" s="24" t="str">
        <f t="shared" si="3"/>
        <v/>
      </c>
      <c r="C71" s="25" t="str">
        <f t="shared" si="11"/>
        <v/>
      </c>
      <c r="D71" s="21" t="str">
        <f>IF(B71="Totale",SUM($D$26:D70),IF(B71="","",IF(B71=$L$17,$G$17-(SUM($D$26:D70)),(($A$7*(1/((1+$L$19)^($L$17-B70))))))))</f>
        <v/>
      </c>
      <c r="E71" s="22"/>
      <c r="F71" s="22" t="e">
        <f t="shared" si="5"/>
        <v>#VALUE!</v>
      </c>
      <c r="G71" s="22">
        <f>IF(B71="",0,IF(B71="Totale",SUM($G$26:G70),IF(B72="Totale",E71+E72,E71 )))</f>
        <v>0</v>
      </c>
      <c r="H71" s="22" t="e">
        <f t="shared" si="9"/>
        <v>#VALUE!</v>
      </c>
      <c r="I71" s="22" t="str">
        <f>IF(B71="Totale",SUM($I$26:I70),IF(B71="","",(($L$18-D71))))</f>
        <v/>
      </c>
      <c r="J71" s="22">
        <f>IF(B71="totale",SUM($J$26:J70),$L$18-G71)</f>
        <v>1622.57</v>
      </c>
      <c r="K71" s="80">
        <f t="shared" si="10"/>
        <v>0</v>
      </c>
      <c r="L71" s="23">
        <f>IF(A71=0,G71+K71,IF(B71="totale",SUM($L$26:L70),IF(B71=" "," ",)))</f>
        <v>0</v>
      </c>
      <c r="M71" s="90" t="str">
        <f>IF(B71="totale",SUM(M$26:$M70),IF(B71="","",1/$G$18*FISSO!$D$18*K71))</f>
        <v/>
      </c>
      <c r="N71" s="56" t="str">
        <f>IF(B71="totale",SUM(N$26:$N70),IF(B71="","",1/$G$18*FISSO!$E$18*K71))</f>
        <v/>
      </c>
      <c r="P71" s="56" t="e">
        <f>IF(B71="totale",SUM(P$26:P70),ROUND(M71,2))</f>
        <v>#VALUE!</v>
      </c>
      <c r="Q71" s="56" t="str">
        <f t="shared" si="12"/>
        <v/>
      </c>
      <c r="R71" s="56" t="str">
        <f t="shared" si="13"/>
        <v/>
      </c>
      <c r="S71" s="45"/>
    </row>
    <row r="72" spans="1:19" ht="14.25" customHeight="1" x14ac:dyDescent="0.3">
      <c r="B72" s="24" t="str">
        <f t="shared" si="3"/>
        <v/>
      </c>
      <c r="C72" s="25" t="str">
        <f t="shared" si="11"/>
        <v/>
      </c>
      <c r="D72" s="21" t="str">
        <f>IF(B72="Totale",SUM($D$26:D71),IF(B72="","",IF(B72=$L$17,$G$17-(SUM($D$26:D71)),(($A$7*(1/((1+$L$19)^($L$17-B71))))))))</f>
        <v/>
      </c>
      <c r="E72" s="22"/>
      <c r="F72" s="22" t="e">
        <f t="shared" si="5"/>
        <v>#VALUE!</v>
      </c>
      <c r="G72" s="22">
        <f>IF(B72="",0,IF(B72="Totale",SUM($G$26:G71),IF(B73="Totale",E72+E73,E72 )))</f>
        <v>0</v>
      </c>
      <c r="H72" s="22" t="e">
        <f t="shared" si="9"/>
        <v>#VALUE!</v>
      </c>
      <c r="I72" s="22" t="str">
        <f>IF(B72="Totale",SUM($I$26:I71),IF(B72="","",(($L$18-D72))))</f>
        <v/>
      </c>
      <c r="J72" s="22">
        <f>IF(B72="totale",SUM($J$26:J71),$L$18-G72)</f>
        <v>1622.57</v>
      </c>
      <c r="K72" s="80">
        <f t="shared" si="10"/>
        <v>0</v>
      </c>
      <c r="L72" s="23">
        <f>IF(A72=0,G72+K72,IF(B72="totale",SUM($L$26:L71),IF(B72=" "," ",)))</f>
        <v>0</v>
      </c>
      <c r="M72" s="90" t="str">
        <f>IF(B72="totale",SUM(M$26:$M71),IF(B72="","",1/$G$18*FISSO!$D$18*K72))</f>
        <v/>
      </c>
      <c r="N72" s="56" t="str">
        <f>IF(B72="totale",SUM(N$26:$N71),IF(B72="","",1/$G$18*FISSO!$E$18*K72))</f>
        <v/>
      </c>
      <c r="P72" s="56" t="e">
        <f>IF(B72="totale",SUM(P$26:P71),ROUND(M72,2))</f>
        <v>#VALUE!</v>
      </c>
      <c r="Q72" s="56" t="str">
        <f t="shared" si="12"/>
        <v/>
      </c>
      <c r="R72" s="56" t="str">
        <f t="shared" si="13"/>
        <v/>
      </c>
      <c r="S72" s="45"/>
    </row>
    <row r="73" spans="1:19" ht="14.25" customHeight="1" x14ac:dyDescent="0.3">
      <c r="B73" s="24" t="str">
        <f t="shared" si="3"/>
        <v/>
      </c>
      <c r="C73" s="25" t="str">
        <f t="shared" si="11"/>
        <v/>
      </c>
      <c r="D73" s="21" t="str">
        <f>IF(B73="Totale",SUM($D$26:D72),IF(B73="","",IF(B73=$L$17,$G$17-(SUM($D$26:D72)),(($A$7*(1/((1+$L$19)^($L$17-B72))))))))</f>
        <v/>
      </c>
      <c r="E73" s="22"/>
      <c r="F73" s="22" t="e">
        <f t="shared" si="5"/>
        <v>#VALUE!</v>
      </c>
      <c r="G73" s="22">
        <f>IF(B73="",0,IF(B73="Totale",SUM($G$26:G72),IF(B74="Totale",E73+E74,E73 )))</f>
        <v>0</v>
      </c>
      <c r="H73" s="22" t="e">
        <f t="shared" si="9"/>
        <v>#VALUE!</v>
      </c>
      <c r="I73" s="22" t="str">
        <f>IF(B73="Totale",SUM($I$26:I72),IF(B73="","",(($L$18-D73))))</f>
        <v/>
      </c>
      <c r="J73" s="22">
        <f>IF(B73="totale",SUM($J$26:J72),$L$18-G73)</f>
        <v>1622.57</v>
      </c>
      <c r="K73" s="80">
        <f t="shared" si="10"/>
        <v>0</v>
      </c>
      <c r="L73" s="23">
        <f>IF(A73=0,G73+K73,IF(B73="totale",SUM($L$26:L72),IF(B73=" "," ",)))</f>
        <v>0</v>
      </c>
      <c r="M73" s="90" t="str">
        <f>IF(B73="totale",SUM(M$26:$M72),IF(B73="","",1/$G$18*FISSO!$D$18*K73))</f>
        <v/>
      </c>
      <c r="N73" s="56" t="str">
        <f>IF(B73="totale",SUM(N$26:$N72),IF(B73="","",1/$G$18*FISSO!$E$18*K73))</f>
        <v/>
      </c>
      <c r="P73" s="56" t="e">
        <f>IF(B73="totale",SUM(P$26:P72),ROUND(M73,2))</f>
        <v>#VALUE!</v>
      </c>
      <c r="Q73" s="56" t="str">
        <f t="shared" si="12"/>
        <v/>
      </c>
      <c r="R73" s="56" t="str">
        <f t="shared" si="13"/>
        <v/>
      </c>
      <c r="S73" s="45"/>
    </row>
    <row r="74" spans="1:19" ht="14.25" customHeight="1" x14ac:dyDescent="0.3">
      <c r="B74" s="24" t="str">
        <f t="shared" si="3"/>
        <v/>
      </c>
      <c r="C74" s="25" t="str">
        <f t="shared" si="11"/>
        <v/>
      </c>
      <c r="D74" s="21" t="str">
        <f>IF(B74="Totale",SUM($D$26:D73),IF(B74="","",IF(B74=$L$17,$G$17-(SUM($D$26:D73)),(($A$7*(1/((1+$L$19)^($L$17-B73))))))))</f>
        <v/>
      </c>
      <c r="E74" s="22"/>
      <c r="F74" s="22" t="e">
        <f t="shared" si="5"/>
        <v>#VALUE!</v>
      </c>
      <c r="G74" s="22">
        <f>IF(B74="",0,IF(B74="Totale",SUM($G$26:G73),IF(B75="Totale",E74+E75,E74 )))</f>
        <v>0</v>
      </c>
      <c r="H74" s="22" t="e">
        <f t="shared" si="9"/>
        <v>#VALUE!</v>
      </c>
      <c r="I74" s="22" t="str">
        <f>IF(B74="Totale",SUM($I$26:I73),IF(B74="","",(($L$18-D74))))</f>
        <v/>
      </c>
      <c r="J74" s="22">
        <f>IF(B74="totale",SUM($J$26:J73),$L$18-G74)</f>
        <v>1622.57</v>
      </c>
      <c r="K74" s="80">
        <f t="shared" si="10"/>
        <v>0</v>
      </c>
      <c r="L74" s="23">
        <f>IF(A74=0,G74+K74,IF(B74="totale",SUM($L$26:L73),IF(B74=" "," ",)))</f>
        <v>0</v>
      </c>
      <c r="M74" s="90" t="str">
        <f>IF(B74="totale",SUM(M$26:$M73),IF(B74="","",1/$G$18*FISSO!$D$18*K74))</f>
        <v/>
      </c>
      <c r="N74" s="56" t="str">
        <f>IF(B74="totale",SUM(N$26:$N73),IF(B74="","",1/$G$18*FISSO!$E$18*K74))</f>
        <v/>
      </c>
      <c r="P74" s="56" t="e">
        <f>IF(B74="totale",SUM(P$26:P73),ROUND(M74,2))</f>
        <v>#VALUE!</v>
      </c>
      <c r="Q74" s="56" t="str">
        <f t="shared" si="12"/>
        <v/>
      </c>
      <c r="R74" s="56" t="str">
        <f t="shared" si="13"/>
        <v/>
      </c>
      <c r="S74" s="45"/>
    </row>
    <row r="75" spans="1:19" ht="14.25" customHeight="1" x14ac:dyDescent="0.3">
      <c r="B75" s="24" t="str">
        <f t="shared" si="3"/>
        <v/>
      </c>
      <c r="C75" s="25" t="str">
        <f t="shared" si="11"/>
        <v/>
      </c>
      <c r="D75" s="21" t="str">
        <f>IF(B75="Totale",SUM($D$26:D74),IF(B75="","",IF(B75=$L$17,$G$17-(SUM($D$26:D74)),(($A$7*(1/((1+$L$19)^($L$17-B74))))))))</f>
        <v/>
      </c>
      <c r="E75" s="22"/>
      <c r="F75" s="22" t="e">
        <f t="shared" si="5"/>
        <v>#VALUE!</v>
      </c>
      <c r="G75" s="22">
        <f>IF(B75="",0,IF(B75="Totale",SUM($G$26:G74),IF(B76="Totale",E75+E76,E75 )))</f>
        <v>0</v>
      </c>
      <c r="H75" s="22" t="e">
        <f t="shared" si="9"/>
        <v>#VALUE!</v>
      </c>
      <c r="I75" s="22" t="str">
        <f>IF(B75="Totale",SUM($I$26:I74),IF(B75="","",(($L$18-D75))))</f>
        <v/>
      </c>
      <c r="J75" s="22">
        <f>IF(B75="totale",SUM($J$26:J74),$L$18-G75)</f>
        <v>1622.57</v>
      </c>
      <c r="K75" s="80">
        <f t="shared" si="10"/>
        <v>0</v>
      </c>
      <c r="L75" s="23">
        <f>IF(A75=0,G75+K75,IF(B75="totale",SUM($L$26:L74),IF(B75=" "," ",)))</f>
        <v>0</v>
      </c>
      <c r="M75" s="90" t="str">
        <f>IF(B75="totale",SUM(M$26:$M74),IF(B75="","",1/$G$18*FISSO!$D$18*K75))</f>
        <v/>
      </c>
      <c r="N75" s="56" t="str">
        <f>IF(B75="totale",SUM(N$26:$N74),IF(B75="","",1/$G$18*FISSO!$E$18*K75))</f>
        <v/>
      </c>
      <c r="P75" s="56" t="e">
        <f>IF(B75="totale",SUM(P$26:P74),ROUND(M75,2))</f>
        <v>#VALUE!</v>
      </c>
      <c r="Q75" s="56" t="str">
        <f t="shared" si="12"/>
        <v/>
      </c>
      <c r="R75" s="56" t="str">
        <f t="shared" si="13"/>
        <v/>
      </c>
      <c r="S75" s="45"/>
    </row>
    <row r="76" spans="1:19" ht="14.25" customHeight="1" x14ac:dyDescent="0.3">
      <c r="B76" s="24" t="str">
        <f t="shared" si="3"/>
        <v/>
      </c>
      <c r="C76" s="25" t="str">
        <f t="shared" si="11"/>
        <v/>
      </c>
      <c r="D76" s="21" t="str">
        <f>IF(B76="Totale",SUM($D$26:D75),IF(B76="","",IF(B76=$L$17,$G$17-(SUM($D$26:D75)),(($A$7*(1/((1+$L$19)^($L$17-B75))))))))</f>
        <v/>
      </c>
      <c r="E76" s="22"/>
      <c r="F76" s="22" t="e">
        <f t="shared" si="5"/>
        <v>#VALUE!</v>
      </c>
      <c r="G76" s="22">
        <f>IF(B76="",0,IF(B76="Totale",SUM($G$26:G75),IF(B77="Totale",E76+E77,E76 )))</f>
        <v>0</v>
      </c>
      <c r="H76" s="22" t="e">
        <f t="shared" si="9"/>
        <v>#VALUE!</v>
      </c>
      <c r="I76" s="22" t="str">
        <f>IF(B76="Totale",SUM($I$26:I75),IF(B76="","",(($L$18-D76))))</f>
        <v/>
      </c>
      <c r="J76" s="22">
        <f>IF(B76="totale",SUM($J$26:J75),$L$18-G76)</f>
        <v>1622.57</v>
      </c>
      <c r="K76" s="80">
        <f t="shared" si="10"/>
        <v>0</v>
      </c>
      <c r="L76" s="23">
        <f>IF(A76=0,G76+K76,IF(B76="totale",SUM($L$26:L75),IF(B76=" "," ",)))</f>
        <v>0</v>
      </c>
      <c r="M76" s="90" t="str">
        <f>IF(B76="totale",SUM(M$26:$M75),IF(B76="","",1/$G$18*FISSO!$D$18*K76))</f>
        <v/>
      </c>
      <c r="N76" s="56" t="str">
        <f>IF(B76="totale",SUM(N$26:$N75),IF(B76="","",1/$G$18*FISSO!$E$18*K76))</f>
        <v/>
      </c>
      <c r="P76" s="56" t="e">
        <f>IF(B76="totale",SUM(P$26:P75),ROUND(M76,2))</f>
        <v>#VALUE!</v>
      </c>
      <c r="Q76" s="56" t="str">
        <f t="shared" si="12"/>
        <v/>
      </c>
      <c r="R76" s="56" t="str">
        <f t="shared" si="13"/>
        <v/>
      </c>
      <c r="S76" s="45"/>
    </row>
    <row r="77" spans="1:19" ht="14.25" customHeight="1" x14ac:dyDescent="0.3">
      <c r="B77" s="24" t="str">
        <f t="shared" si="3"/>
        <v/>
      </c>
      <c r="C77" s="25" t="str">
        <f t="shared" si="11"/>
        <v/>
      </c>
      <c r="D77" s="21" t="str">
        <f>IF(B77="Totale",SUM($D$26:D76),IF(B77="","",IF(B77=$L$17,$G$17-(SUM($D$26:D76)),(($A$7*(1/((1+$L$19)^($L$17-B76))))))))</f>
        <v/>
      </c>
      <c r="E77" s="22"/>
      <c r="F77" s="22" t="e">
        <f t="shared" si="5"/>
        <v>#VALUE!</v>
      </c>
      <c r="G77" s="22">
        <f>IF(B77="",0,IF(B77="Totale",SUM($G$26:G76),IF(B78="Totale",E77+E78,E77 )))</f>
        <v>0</v>
      </c>
      <c r="H77" s="22" t="e">
        <f t="shared" si="9"/>
        <v>#VALUE!</v>
      </c>
      <c r="I77" s="22" t="str">
        <f>IF(B77="Totale",SUM($I$26:I76),IF(B77="","",(($L$18-D77))))</f>
        <v/>
      </c>
      <c r="J77" s="22">
        <f>IF(B77="totale",SUM($J$26:J76),$L$18-G77)</f>
        <v>1622.57</v>
      </c>
      <c r="K77" s="80">
        <f t="shared" si="10"/>
        <v>0</v>
      </c>
      <c r="L77" s="23">
        <f>IF(A77=0,G77+K77,IF(B77="totale",SUM($L$26:L76),IF(B77=" "," ",)))</f>
        <v>0</v>
      </c>
      <c r="M77" s="90" t="str">
        <f>IF(B77="totale",SUM(M$26:$M76),IF(B77="","",1/$G$18*FISSO!$D$18*K77))</f>
        <v/>
      </c>
      <c r="N77" s="56" t="str">
        <f>IF(B77="totale",SUM(N$26:$N76),IF(B77="","",1/$G$18*FISSO!$E$18*K77))</f>
        <v/>
      </c>
      <c r="P77" s="56" t="e">
        <f>IF(B77="totale",SUM(P$26:P76),ROUND(M77,2))</f>
        <v>#VALUE!</v>
      </c>
      <c r="Q77" s="56" t="str">
        <f t="shared" si="12"/>
        <v/>
      </c>
      <c r="R77" s="56" t="str">
        <f t="shared" si="13"/>
        <v/>
      </c>
      <c r="S77" s="45"/>
    </row>
    <row r="78" spans="1:19" ht="14.25" customHeight="1" x14ac:dyDescent="0.3">
      <c r="B78" s="24" t="str">
        <f t="shared" si="3"/>
        <v/>
      </c>
      <c r="C78" s="25" t="str">
        <f t="shared" si="11"/>
        <v/>
      </c>
      <c r="D78" s="21" t="str">
        <f>IF(B78="Totale",SUM($D$26:D77),IF(B78="","",IF(B78=$L$17,$G$17-(SUM($D$26:D77)),(($A$7*(1/((1+$L$19)^($L$17-B77))))))))</f>
        <v/>
      </c>
      <c r="E78" s="22"/>
      <c r="F78" s="22" t="e">
        <f t="shared" si="5"/>
        <v>#VALUE!</v>
      </c>
      <c r="G78" s="22">
        <f>IF(B78="",0,IF(B78="Totale",SUM($G$26:G77),IF(B79="Totale",E78+E79,E78 )))</f>
        <v>0</v>
      </c>
      <c r="H78" s="22" t="e">
        <f t="shared" si="9"/>
        <v>#VALUE!</v>
      </c>
      <c r="I78" s="22" t="str">
        <f>IF(B78="Totale",SUM($I$26:I77),IF(B78="","",(($L$18-D78))))</f>
        <v/>
      </c>
      <c r="J78" s="22">
        <f>IF(B78="totale",SUM($J$26:J77),$L$18-G78)</f>
        <v>1622.57</v>
      </c>
      <c r="K78" s="80">
        <f t="shared" si="10"/>
        <v>0</v>
      </c>
      <c r="L78" s="23">
        <f>IF(A78=0,G78+K78,IF(B78="totale",SUM($L$26:L77),IF(B78=" "," ",)))</f>
        <v>0</v>
      </c>
      <c r="M78" s="90" t="str">
        <f>IF(B78="totale",SUM(M$26:$M77),IF(B78="","",1/$G$18*FISSO!$D$18*K78))</f>
        <v/>
      </c>
      <c r="N78" s="56" t="str">
        <f>IF(B78="totale",SUM(N$26:$N77),IF(B78="","",1/$G$18*FISSO!$E$18*K78))</f>
        <v/>
      </c>
      <c r="P78" s="56" t="e">
        <f>IF(B78="totale",SUM(P$26:P77),ROUND(M78,2))</f>
        <v>#VALUE!</v>
      </c>
      <c r="Q78" s="56" t="str">
        <f t="shared" si="12"/>
        <v/>
      </c>
      <c r="R78" s="56" t="str">
        <f t="shared" si="13"/>
        <v/>
      </c>
      <c r="S78" s="45"/>
    </row>
    <row r="79" spans="1:19" ht="14.25" customHeight="1" x14ac:dyDescent="0.3">
      <c r="B79" s="24" t="str">
        <f t="shared" si="3"/>
        <v/>
      </c>
      <c r="C79" s="25" t="str">
        <f t="shared" si="11"/>
        <v/>
      </c>
      <c r="D79" s="21" t="str">
        <f>IF(B79="Totale",SUM($D$26:D78),IF(B79="","",IF(B79=$L$17,$G$17-(SUM($D$26:D78)),(($A$7*(1/((1+$L$19)^($L$17-B78))))))))</f>
        <v/>
      </c>
      <c r="E79" s="22"/>
      <c r="F79" s="22" t="e">
        <f t="shared" si="5"/>
        <v>#VALUE!</v>
      </c>
      <c r="G79" s="22">
        <f>IF(B79="",0,IF(B79="Totale",SUM($G$26:G78),IF(B80="Totale",E79+E80,E79 )))</f>
        <v>0</v>
      </c>
      <c r="H79" s="22" t="e">
        <f t="shared" si="9"/>
        <v>#VALUE!</v>
      </c>
      <c r="I79" s="22" t="str">
        <f>IF(B79="Totale",SUM($I$26:I78),IF(B79="","",(($L$18-D79))))</f>
        <v/>
      </c>
      <c r="J79" s="22">
        <f>IF(B79="totale",SUM($J$26:J78),$L$18-G79)</f>
        <v>1622.57</v>
      </c>
      <c r="K79" s="80">
        <f t="shared" si="10"/>
        <v>0</v>
      </c>
      <c r="L79" s="23">
        <f>IF(A79=0,G79+K79,IF(B79="totale",SUM($L$26:L78),IF(B79=" "," ",)))</f>
        <v>0</v>
      </c>
      <c r="M79" s="90" t="str">
        <f>IF(B79="totale",SUM(M$26:$M78),IF(B79="","",1/$G$18*FISSO!$D$18*K79))</f>
        <v/>
      </c>
      <c r="N79" s="56" t="str">
        <f>IF(B79="totale",SUM(N$26:$N78),IF(B79="","",1/$G$18*FISSO!$E$18*K79))</f>
        <v/>
      </c>
      <c r="P79" s="56" t="e">
        <f>IF(B79="totale",SUM(P$26:P78),ROUND(M79,2))</f>
        <v>#VALUE!</v>
      </c>
      <c r="Q79" s="56" t="str">
        <f t="shared" si="12"/>
        <v/>
      </c>
      <c r="R79" s="56" t="str">
        <f t="shared" si="13"/>
        <v/>
      </c>
      <c r="S79" s="45"/>
    </row>
    <row r="80" spans="1:19" ht="14.25" customHeight="1" x14ac:dyDescent="0.3">
      <c r="B80" s="24" t="str">
        <f t="shared" si="3"/>
        <v/>
      </c>
      <c r="C80" s="25" t="str">
        <f t="shared" si="11"/>
        <v/>
      </c>
      <c r="D80" s="21" t="str">
        <f>IF(B80="Totale",SUM($D$26:D79),IF(B80="","",IF(B80=$L$17,$G$17-(SUM($D$26:D79)),(($A$7*(1/((1+$L$19)^($L$17-B79))))))))</f>
        <v/>
      </c>
      <c r="E80" s="22"/>
      <c r="F80" s="22" t="e">
        <f t="shared" si="5"/>
        <v>#VALUE!</v>
      </c>
      <c r="G80" s="22">
        <f>IF(B80="",0,IF(B80="Totale",SUM($G$26:G79),IF(B81="Totale",E80+E81,E80 )))</f>
        <v>0</v>
      </c>
      <c r="H80" s="22" t="e">
        <f t="shared" si="9"/>
        <v>#VALUE!</v>
      </c>
      <c r="I80" s="22" t="str">
        <f>IF(B80="Totale",SUM($I$26:I79),IF(B80="","",(($L$18-D80))))</f>
        <v/>
      </c>
      <c r="J80" s="22">
        <f>IF(B80="totale",SUM($J$26:J79),$L$18-G80)</f>
        <v>1622.57</v>
      </c>
      <c r="K80" s="80">
        <f t="shared" si="10"/>
        <v>0</v>
      </c>
      <c r="L80" s="23">
        <f>IF(A80=0,G80+K80,IF(B80="totale",SUM($L$26:L79),IF(B80=" "," ",)))</f>
        <v>0</v>
      </c>
      <c r="M80" s="90" t="str">
        <f>IF(B80="totale",SUM(M$26:$M79),IF(B80="","",1/$G$18*FISSO!$D$18*K80))</f>
        <v/>
      </c>
      <c r="N80" s="56" t="str">
        <f>IF(B80="totale",SUM(N$26:$N79),IF(B80="","",1/$G$18*FISSO!$E$18*K80))</f>
        <v/>
      </c>
      <c r="P80" s="56" t="e">
        <f>IF(B80="totale",SUM(P$26:P79),ROUND(M80,2))</f>
        <v>#VALUE!</v>
      </c>
      <c r="Q80" s="56" t="str">
        <f t="shared" si="12"/>
        <v/>
      </c>
      <c r="R80" s="56" t="str">
        <f t="shared" si="13"/>
        <v/>
      </c>
      <c r="S80" s="45"/>
    </row>
    <row r="81" spans="2:19" ht="14.25" customHeight="1" x14ac:dyDescent="0.3">
      <c r="B81" s="24" t="str">
        <f t="shared" si="3"/>
        <v/>
      </c>
      <c r="C81" s="25" t="str">
        <f t="shared" si="11"/>
        <v/>
      </c>
      <c r="D81" s="21" t="str">
        <f>IF(B81="Totale",SUM($D$26:D80),IF(B81="","",IF(B81=$L$17,$G$17-(SUM($D$26:D80)),(($A$7*(1/((1+$L$19)^($L$17-B80))))))))</f>
        <v/>
      </c>
      <c r="E81" s="22"/>
      <c r="F81" s="22" t="e">
        <f t="shared" si="5"/>
        <v>#VALUE!</v>
      </c>
      <c r="G81" s="22">
        <f>IF(B81="",0,IF(B81="Totale",SUM($G$26:G80),IF(B82="Totale",E81+E82,E81 )))</f>
        <v>0</v>
      </c>
      <c r="H81" s="22" t="e">
        <f t="shared" si="9"/>
        <v>#VALUE!</v>
      </c>
      <c r="I81" s="22" t="str">
        <f>IF(B81="Totale",SUM($I$26:I80),IF(B81="","",(($L$18-D81))))</f>
        <v/>
      </c>
      <c r="J81" s="22">
        <f>IF(B81="totale",SUM($J$26:J80),$L$18-G81)</f>
        <v>1622.57</v>
      </c>
      <c r="K81" s="80">
        <f t="shared" si="10"/>
        <v>0</v>
      </c>
      <c r="L81" s="23">
        <f>IF(A81=0,G81+K81,IF(B81="totale",SUM($L$26:L80),IF(B81=" "," ",)))</f>
        <v>0</v>
      </c>
      <c r="M81" s="90" t="str">
        <f>IF(B81="totale",SUM(M$26:$M80),IF(B81="","",1/$G$18*FISSO!$D$18*K81))</f>
        <v/>
      </c>
      <c r="N81" s="56" t="str">
        <f>IF(B81="totale",SUM(N$26:$N80),IF(B81="","",1/$G$18*FISSO!$E$18*K81))</f>
        <v/>
      </c>
      <c r="P81" s="56" t="e">
        <f>IF(B81="totale",SUM(P$26:P80),ROUND(M81,2))</f>
        <v>#VALUE!</v>
      </c>
      <c r="Q81" s="56" t="str">
        <f t="shared" si="12"/>
        <v/>
      </c>
      <c r="R81" s="56" t="str">
        <f t="shared" si="13"/>
        <v/>
      </c>
      <c r="S81" s="45"/>
    </row>
    <row r="82" spans="2:19" ht="14.25" customHeight="1" x14ac:dyDescent="0.3">
      <c r="B82" s="24" t="str">
        <f t="shared" si="3"/>
        <v/>
      </c>
      <c r="C82" s="25" t="str">
        <f t="shared" si="11"/>
        <v/>
      </c>
      <c r="D82" s="21" t="str">
        <f>IF(B82="Totale",SUM($D$26:D81),IF(B82="","",IF(B82=$L$17,$G$17-(SUM($D$26:D81)),(($A$7*(1/((1+$L$19)^($L$17-B81))))))))</f>
        <v/>
      </c>
      <c r="E82" s="22"/>
      <c r="F82" s="22" t="e">
        <f t="shared" si="5"/>
        <v>#VALUE!</v>
      </c>
      <c r="G82" s="22">
        <f>IF(B82="",0,IF(B82="Totale",SUM($G$26:G81),IF(B83="Totale",E82+E83,E82 )))</f>
        <v>0</v>
      </c>
      <c r="H82" s="22" t="e">
        <f t="shared" si="9"/>
        <v>#VALUE!</v>
      </c>
      <c r="I82" s="22" t="str">
        <f>IF(B82="Totale",SUM($I$26:I81),IF(B82="","",(($L$18-D82))))</f>
        <v/>
      </c>
      <c r="J82" s="22">
        <f>IF(B82="totale",SUM($J$26:J81),$L$18-G82)</f>
        <v>1622.57</v>
      </c>
      <c r="K82" s="80">
        <f t="shared" si="10"/>
        <v>0</v>
      </c>
      <c r="L82" s="23">
        <f>IF(A82=0,G82+K82,IF(B82="totale",SUM($L$26:L81),IF(B82=" "," ",)))</f>
        <v>0</v>
      </c>
      <c r="M82" s="90" t="str">
        <f>IF(B82="totale",SUM(M$26:$M81),IF(B82="","",1/$G$18*FISSO!$D$18*K82))</f>
        <v/>
      </c>
      <c r="N82" s="56" t="str">
        <f>IF(B82="totale",SUM(N$26:$N81),IF(B82="","",1/$G$18*FISSO!$E$18*K82))</f>
        <v/>
      </c>
      <c r="P82" s="56" t="e">
        <f>IF(B82="totale",SUM(P$26:P81),ROUND(M82,2))</f>
        <v>#VALUE!</v>
      </c>
      <c r="Q82" s="56" t="str">
        <f t="shared" si="12"/>
        <v/>
      </c>
      <c r="R82" s="56" t="str">
        <f t="shared" si="13"/>
        <v/>
      </c>
      <c r="S82" s="45"/>
    </row>
    <row r="83" spans="2:19" ht="14.25" customHeight="1" x14ac:dyDescent="0.3">
      <c r="B83" s="24" t="str">
        <f t="shared" si="3"/>
        <v/>
      </c>
      <c r="C83" s="25" t="str">
        <f t="shared" si="11"/>
        <v/>
      </c>
      <c r="D83" s="21" t="str">
        <f>IF(B83="Totale",SUM($D$26:D82),IF(B83="","",IF(B83=$L$17,$G$17-(SUM($D$26:D82)),(($A$7*(1/((1+$L$19)^($L$17-B82))))))))</f>
        <v/>
      </c>
      <c r="E83" s="22"/>
      <c r="F83" s="22" t="e">
        <f t="shared" si="5"/>
        <v>#VALUE!</v>
      </c>
      <c r="G83" s="22">
        <f>IF(B83="",0,IF(B83="Totale",SUM($G$26:G82),IF(B84="Totale",E83+E84,E83 )))</f>
        <v>0</v>
      </c>
      <c r="H83" s="22" t="e">
        <f t="shared" si="9"/>
        <v>#VALUE!</v>
      </c>
      <c r="I83" s="22" t="str">
        <f>IF(B83="Totale",SUM($I$26:I82),IF(B83="","",(($L$18-D83))))</f>
        <v/>
      </c>
      <c r="J83" s="22">
        <f>IF(B83="totale",SUM($J$26:J82),$L$18-G83)</f>
        <v>1622.57</v>
      </c>
      <c r="K83" s="80">
        <f t="shared" si="10"/>
        <v>0</v>
      </c>
      <c r="L83" s="23">
        <f>IF(A83=0,G83+K83,IF(B83="totale",SUM($L$26:L82),IF(B83=" "," ",)))</f>
        <v>0</v>
      </c>
      <c r="M83" s="90" t="str">
        <f>IF(B83="totale",SUM(M$26:$M82),IF(B83="","",1/$G$18*FISSO!$D$18*K83))</f>
        <v/>
      </c>
      <c r="N83" s="56" t="str">
        <f>IF(B83="totale",SUM(N$26:$N82),IF(B83="","",1/$G$18*FISSO!$E$18*K83))</f>
        <v/>
      </c>
      <c r="P83" s="56" t="e">
        <f>IF(B83="totale",SUM(P$26:P82),ROUND(M83,2))</f>
        <v>#VALUE!</v>
      </c>
      <c r="Q83" s="56" t="str">
        <f t="shared" si="12"/>
        <v/>
      </c>
      <c r="R83" s="56" t="str">
        <f t="shared" si="13"/>
        <v/>
      </c>
      <c r="S83" s="45"/>
    </row>
    <row r="84" spans="2:19" ht="14.25" customHeight="1" x14ac:dyDescent="0.3">
      <c r="B84" s="24" t="str">
        <f t="shared" si="3"/>
        <v/>
      </c>
      <c r="C84" s="25" t="str">
        <f t="shared" si="11"/>
        <v/>
      </c>
      <c r="D84" s="21" t="str">
        <f>IF(B84="Totale",SUM($D$26:D83),IF(B84="","",IF(B84=$L$17,$G$17-(SUM($D$26:D83)),(($A$7*(1/((1+$L$19)^($L$17-B83))))))))</f>
        <v/>
      </c>
      <c r="E84" s="22"/>
      <c r="F84" s="22" t="e">
        <f t="shared" si="5"/>
        <v>#VALUE!</v>
      </c>
      <c r="G84" s="22">
        <f>IF(B84="",0,IF(B84="Totale",SUM($G$26:G83),IF(B85="Totale",E84+E85,E84 )))</f>
        <v>0</v>
      </c>
      <c r="H84" s="22" t="e">
        <f t="shared" si="9"/>
        <v>#VALUE!</v>
      </c>
      <c r="I84" s="22" t="str">
        <f>IF(B84="Totale",SUM($I$26:I83),IF(B84="","",(($L$18-D84))))</f>
        <v/>
      </c>
      <c r="J84" s="22">
        <f>IF(B84="totale",SUM($J$26:J83),$L$18-G84)</f>
        <v>1622.57</v>
      </c>
      <c r="K84" s="80">
        <f t="shared" si="10"/>
        <v>0</v>
      </c>
      <c r="L84" s="23">
        <f>IF(A84=0,G84+K84,IF(B84="totale",SUM($L$26:L83),IF(B84=" "," ",)))</f>
        <v>0</v>
      </c>
      <c r="M84" s="90" t="str">
        <f>IF(B84="totale",SUM(M$26:$M83),IF(B84="","",1/$G$18*FISSO!$D$18*K84))</f>
        <v/>
      </c>
      <c r="N84" s="56" t="str">
        <f>IF(B84="totale",SUM(N$26:$N83),IF(B84="","",1/$G$18*FISSO!$E$18*K84))</f>
        <v/>
      </c>
      <c r="P84" s="56" t="e">
        <f>IF(B84="totale",SUM(P$26:P83),ROUND(M84,2))</f>
        <v>#VALUE!</v>
      </c>
      <c r="Q84" s="56" t="str">
        <f t="shared" si="12"/>
        <v/>
      </c>
      <c r="R84" s="56" t="str">
        <f t="shared" si="13"/>
        <v/>
      </c>
      <c r="S84" s="45"/>
    </row>
    <row r="85" spans="2:19" ht="14.25" customHeight="1" x14ac:dyDescent="0.3">
      <c r="B85" s="24" t="str">
        <f t="shared" si="3"/>
        <v/>
      </c>
      <c r="C85" s="25" t="str">
        <f t="shared" si="11"/>
        <v/>
      </c>
      <c r="D85" s="21" t="str">
        <f>IF(B85="Totale",SUM($D$26:D84),IF(B85="","",IF(B85=$L$17,$G$17-(SUM($D$26:D84)),(($A$7*(1/((1+$L$19)^($L$17-B84))))))))</f>
        <v/>
      </c>
      <c r="E85" s="22"/>
      <c r="F85" s="22" t="e">
        <f t="shared" si="5"/>
        <v>#VALUE!</v>
      </c>
      <c r="G85" s="22">
        <f>IF(B85="",0,IF(B85="Totale",SUM($G$26:G84),IF(B86="Totale",E85+E86,E85 )))</f>
        <v>0</v>
      </c>
      <c r="H85" s="22" t="e">
        <f t="shared" si="9"/>
        <v>#VALUE!</v>
      </c>
      <c r="I85" s="22" t="str">
        <f>IF(B85="Totale",SUM($I$26:I84),IF(B85="","",(($L$18-D85))))</f>
        <v/>
      </c>
      <c r="J85" s="22">
        <f>IF(B85="totale",SUM($J$26:J84),$L$18-G85)</f>
        <v>1622.57</v>
      </c>
      <c r="K85" s="80">
        <f t="shared" si="10"/>
        <v>0</v>
      </c>
      <c r="L85" s="23">
        <f>IF(A85=0,G85+K85,IF(B85="totale",SUM($L$26:L84),IF(B85=" "," ",)))</f>
        <v>0</v>
      </c>
      <c r="M85" s="90" t="str">
        <f>IF(B85="totale",SUM(M$26:$M84),IF(B85="","",1/$G$18*FISSO!$D$18*K85))</f>
        <v/>
      </c>
      <c r="N85" s="56" t="str">
        <f>IF(B85="totale",SUM(N$26:$N84),IF(B85="","",1/$G$18*FISSO!$E$18*K85))</f>
        <v/>
      </c>
      <c r="P85" s="56" t="e">
        <f>IF(B85="totale",SUM(P$26:P84),ROUND(M85,2))</f>
        <v>#VALUE!</v>
      </c>
      <c r="Q85" s="56" t="str">
        <f t="shared" si="12"/>
        <v/>
      </c>
      <c r="R85" s="56" t="str">
        <f t="shared" si="13"/>
        <v/>
      </c>
      <c r="S85" s="45"/>
    </row>
    <row r="86" spans="2:19" ht="14.25" customHeight="1" x14ac:dyDescent="0.3">
      <c r="B86" s="24" t="str">
        <f t="shared" si="3"/>
        <v/>
      </c>
      <c r="C86" s="25" t="str">
        <f t="shared" si="11"/>
        <v/>
      </c>
      <c r="D86" s="21" t="str">
        <f>IF(B86="Totale",SUM($D$26:D85),IF(B86="","",IF(B86=$L$17,$G$17-(SUM($D$26:D85)),(($A$7*(1/((1+$L$19)^($L$17-B85))))))))</f>
        <v/>
      </c>
      <c r="E86" s="22"/>
      <c r="F86" s="22" t="e">
        <f t="shared" si="5"/>
        <v>#VALUE!</v>
      </c>
      <c r="G86" s="22">
        <f>IF(B86="",0,IF(B86="Totale",SUM($G$26:G85),IF(B87="Totale",E86+E87,E86 )))</f>
        <v>0</v>
      </c>
      <c r="H86" s="22" t="e">
        <f t="shared" si="9"/>
        <v>#VALUE!</v>
      </c>
      <c r="I86" s="22" t="str">
        <f>IF(B86="Totale",SUM($I$26:I85),IF(B86="","",(($L$18-D86))))</f>
        <v/>
      </c>
      <c r="J86" s="22">
        <f>IF(B86="totale",SUM($J$26:J85),$L$18-G86)</f>
        <v>1622.57</v>
      </c>
      <c r="K86" s="80">
        <f t="shared" si="10"/>
        <v>0</v>
      </c>
      <c r="L86" s="23">
        <f>IF(A86=0,G86+K86,IF(B86="totale",SUM($L$26:L85),IF(B86=" "," ",)))</f>
        <v>0</v>
      </c>
      <c r="M86" s="90" t="str">
        <f>IF(B86="totale",SUM(M$26:$M85),IF(B86="","",1/$G$18*FISSO!$D$18*K86))</f>
        <v/>
      </c>
      <c r="N86" s="56" t="str">
        <f>IF(B86="totale",SUM(N$26:$N85),IF(B86="","",1/$G$18*FISSO!$E$18*K86))</f>
        <v/>
      </c>
      <c r="P86" s="56" t="e">
        <f>IF(B86="totale",SUM(P$26:P85),ROUND(M86,2))</f>
        <v>#VALUE!</v>
      </c>
      <c r="Q86" s="56" t="str">
        <f t="shared" si="12"/>
        <v/>
      </c>
      <c r="R86" s="56" t="str">
        <f t="shared" si="13"/>
        <v/>
      </c>
      <c r="S86" s="45"/>
    </row>
    <row r="87" spans="2:19" ht="14.25" customHeight="1" x14ac:dyDescent="0.3">
      <c r="B87" s="24" t="str">
        <f t="shared" si="3"/>
        <v/>
      </c>
      <c r="C87" s="25" t="str">
        <f t="shared" si="11"/>
        <v/>
      </c>
      <c r="D87" s="21" t="str">
        <f>IF(B87="Totale",SUM($D$26:D86),IF(B87="","",IF(B87=$L$17,$G$17-(SUM($D$26:D86)),(($A$7*(1/((1+$L$19)^($L$17-B86))))))))</f>
        <v/>
      </c>
      <c r="E87" s="22"/>
      <c r="F87" s="22" t="e">
        <f t="shared" si="5"/>
        <v>#VALUE!</v>
      </c>
      <c r="G87" s="22">
        <f>IF(B87="",0,IF(B87="Totale",SUM($G$26:G86),IF(B88="Totale",E87+E88,E87 )))</f>
        <v>0</v>
      </c>
      <c r="H87" s="22" t="e">
        <f t="shared" si="9"/>
        <v>#VALUE!</v>
      </c>
      <c r="I87" s="22" t="str">
        <f>IF(B87="Totale",SUM($I$26:I86),IF(B87="","",(($L$18-D87))))</f>
        <v/>
      </c>
      <c r="J87" s="22">
        <f>IF(B87="totale",SUM($J$26:J86),$L$18-G87)</f>
        <v>1622.57</v>
      </c>
      <c r="K87" s="80">
        <f t="shared" si="10"/>
        <v>0</v>
      </c>
      <c r="L87" s="23">
        <f>IF(A87=0,G87+K87,IF(B87="totale",SUM($L$26:L86),IF(B87=" "," ",)))</f>
        <v>0</v>
      </c>
      <c r="M87" s="90" t="str">
        <f>IF(B87="totale",SUM(M$26:$M86),IF(B87="","",1/$G$18*FISSO!$D$18*K87))</f>
        <v/>
      </c>
      <c r="N87" s="56" t="str">
        <f>IF(B87="totale",SUM(N$26:$N86),IF(B87="","",1/$G$18*FISSO!$E$18*K87))</f>
        <v/>
      </c>
      <c r="P87" s="56" t="e">
        <f>IF(B87="totale",SUM(P$26:P86),ROUND(M87,2))</f>
        <v>#VALUE!</v>
      </c>
      <c r="Q87" s="56" t="str">
        <f t="shared" si="12"/>
        <v/>
      </c>
      <c r="R87" s="56" t="str">
        <f t="shared" si="13"/>
        <v/>
      </c>
      <c r="S87" s="45"/>
    </row>
    <row r="88" spans="2:19" ht="14.25" customHeight="1" x14ac:dyDescent="0.3">
      <c r="B88" s="24" t="str">
        <f t="shared" si="3"/>
        <v/>
      </c>
      <c r="C88" s="25" t="str">
        <f t="shared" si="11"/>
        <v/>
      </c>
      <c r="D88" s="21" t="str">
        <f>IF(B88="Totale",SUM($D$26:D87),IF(B88="","",IF(B88=$L$17,$G$17-(SUM($D$26:D87)),(($A$7*(1/((1+$L$19)^($L$17-B87))))))))</f>
        <v/>
      </c>
      <c r="E88" s="22"/>
      <c r="F88" s="22" t="e">
        <f t="shared" si="5"/>
        <v>#VALUE!</v>
      </c>
      <c r="G88" s="22">
        <f>IF(B88="",0,IF(B88="Totale",SUM($G$26:G87),IF(B89="Totale",E88+E89,E88 )))</f>
        <v>0</v>
      </c>
      <c r="H88" s="22" t="e">
        <f t="shared" si="9"/>
        <v>#VALUE!</v>
      </c>
      <c r="I88" s="22" t="str">
        <f>IF(B88="Totale",SUM($I$26:I87),IF(B88="","",(($L$18-D88))))</f>
        <v/>
      </c>
      <c r="J88" s="22">
        <f>IF(B88="totale",SUM($J$26:J87),$L$18-G88)</f>
        <v>1622.57</v>
      </c>
      <c r="K88" s="80">
        <f t="shared" si="10"/>
        <v>0</v>
      </c>
      <c r="L88" s="23">
        <f>IF(A88=0,G88+K88,IF(B88="totale",SUM($L$26:L87),IF(B88=" "," ",)))</f>
        <v>0</v>
      </c>
      <c r="M88" s="90" t="str">
        <f>IF(B88="totale",SUM(M$26:$M87),IF(B88="","",1/$G$18*FISSO!$D$18*K88))</f>
        <v/>
      </c>
      <c r="N88" s="56" t="str">
        <f>IF(B88="totale",SUM(N$26:$N87),IF(B88="","",1/$G$18*FISSO!$E$18*K88))</f>
        <v/>
      </c>
      <c r="P88" s="56" t="e">
        <f>IF(B88="totale",SUM(P$26:P87),ROUND(M88,2))</f>
        <v>#VALUE!</v>
      </c>
      <c r="Q88" s="56" t="str">
        <f t="shared" si="12"/>
        <v/>
      </c>
      <c r="R88" s="56" t="str">
        <f t="shared" si="13"/>
        <v/>
      </c>
      <c r="S88" s="45"/>
    </row>
    <row r="89" spans="2:19" ht="14.25" customHeight="1" x14ac:dyDescent="0.3">
      <c r="B89" s="24" t="str">
        <f t="shared" si="3"/>
        <v/>
      </c>
      <c r="C89" s="25" t="str">
        <f t="shared" si="11"/>
        <v/>
      </c>
      <c r="D89" s="21" t="str">
        <f>IF(B89="Totale",SUM($D$26:D88),IF(B89="","",IF(B89=$L$17,$G$17-(SUM($D$26:D88)),(($A$7*(1/((1+$L$19)^($L$17-B88))))))))</f>
        <v/>
      </c>
      <c r="E89" s="22"/>
      <c r="F89" s="22" t="e">
        <f t="shared" si="5"/>
        <v>#VALUE!</v>
      </c>
      <c r="G89" s="22">
        <f>IF(B89="",0,IF(B89="Totale",SUM($G$26:G88),IF(B90="Totale",E89+E90,E89 )))</f>
        <v>0</v>
      </c>
      <c r="H89" s="22" t="e">
        <f t="shared" si="9"/>
        <v>#VALUE!</v>
      </c>
      <c r="I89" s="22" t="str">
        <f>IF(B89="Totale",SUM($I$26:I88),IF(B89="","",(($L$18-D89))))</f>
        <v/>
      </c>
      <c r="J89" s="22">
        <f>IF(B89="totale",SUM($J$26:J88),$L$18-G89)</f>
        <v>1622.57</v>
      </c>
      <c r="K89" s="80">
        <f t="shared" si="10"/>
        <v>0</v>
      </c>
      <c r="L89" s="23">
        <f>IF(A89=0,G89+K89,IF(B89="totale",SUM($L$26:L88),IF(B89=" "," ",)))</f>
        <v>0</v>
      </c>
      <c r="M89" s="90" t="str">
        <f>IF(B89="totale",SUM(M$26:$M88),IF(B89="","",1/$G$18*FISSO!$D$18*K89))</f>
        <v/>
      </c>
      <c r="N89" s="56" t="str">
        <f>IF(B89="totale",SUM(N$26:$N88),IF(B89="","",1/$G$18*FISSO!$E$18*K89))</f>
        <v/>
      </c>
      <c r="P89" s="56" t="e">
        <f>IF(B89="totale",SUM(P$26:P88),ROUND(M89,2))</f>
        <v>#VALUE!</v>
      </c>
      <c r="Q89" s="56" t="str">
        <f t="shared" si="12"/>
        <v/>
      </c>
      <c r="R89" s="56" t="str">
        <f t="shared" si="13"/>
        <v/>
      </c>
      <c r="S89" s="45"/>
    </row>
    <row r="90" spans="2:19" ht="14.25" customHeight="1" x14ac:dyDescent="0.3">
      <c r="B90" s="24" t="str">
        <f t="shared" si="3"/>
        <v/>
      </c>
      <c r="C90" s="25" t="str">
        <f t="shared" si="11"/>
        <v/>
      </c>
      <c r="D90" s="21" t="str">
        <f>IF(B90="Totale",SUM($D$26:D89),IF(B90="","",IF(B90=$L$17,$G$17-(SUM($D$26:D89)),(($A$7*(1/((1+$L$19)^($L$17-B89))))))))</f>
        <v/>
      </c>
      <c r="E90" s="22"/>
      <c r="F90" s="22" t="e">
        <f t="shared" si="5"/>
        <v>#VALUE!</v>
      </c>
      <c r="G90" s="22">
        <f>IF(B90="",0,IF(B90="Totale",SUM($G$26:G89),IF(B91="Totale",E90+E91,E90 )))</f>
        <v>0</v>
      </c>
      <c r="H90" s="22" t="e">
        <f t="shared" si="9"/>
        <v>#VALUE!</v>
      </c>
      <c r="I90" s="22" t="str">
        <f>IF(B90="Totale",SUM($I$26:I89),IF(B90="","",(($L$18-D90))))</f>
        <v/>
      </c>
      <c r="J90" s="22">
        <f>IF(B90="totale",SUM($J$26:J89),$L$18-G90)</f>
        <v>1622.57</v>
      </c>
      <c r="K90" s="80">
        <f t="shared" si="10"/>
        <v>0</v>
      </c>
      <c r="L90" s="23">
        <f>IF(A90=0,G90+K90,IF(B90="totale",SUM($L$26:L89),IF(B90=" "," ",)))</f>
        <v>0</v>
      </c>
      <c r="M90" s="90" t="str">
        <f>IF(B90="totale",SUM(M$26:$M89),IF(B90="","",1/$G$18*FISSO!$D$18*K90))</f>
        <v/>
      </c>
      <c r="N90" s="56" t="str">
        <f>IF(B90="totale",SUM(N$26:$N89),IF(B90="","",1/$G$18*FISSO!$E$18*K90))</f>
        <v/>
      </c>
      <c r="P90" s="56" t="e">
        <f>IF(B90="totale",SUM(P$26:P89),ROUND(M90,2))</f>
        <v>#VALUE!</v>
      </c>
      <c r="Q90" s="56" t="str">
        <f t="shared" ref="Q90:Q99" si="14">IF(B90="","",P90)</f>
        <v/>
      </c>
      <c r="R90" s="56" t="str">
        <f t="shared" ref="R90:R99" si="15">IF(B90="","",K90-Q90)</f>
        <v/>
      </c>
      <c r="S90" s="45"/>
    </row>
    <row r="91" spans="2:19" ht="14.25" customHeight="1" x14ac:dyDescent="0.3">
      <c r="B91" s="24" t="str">
        <f t="shared" ref="B91:B154" si="16">IF($L$17=0,"",IF($L$17&lt;&gt;B90,IF(B90="Totale","",IF(B90="","",B90+1)),"Totale"))</f>
        <v/>
      </c>
      <c r="C91" s="25" t="str">
        <f t="shared" si="11"/>
        <v/>
      </c>
      <c r="D91" s="21" t="str">
        <f>IF(B91="Totale",SUM($D$26:D90),IF(B91="","",IF(B91=$L$17,$G$17-(SUM($D$26:D90)),(($A$7*(1/((1+$L$19)^($L$17-B90))))))))</f>
        <v/>
      </c>
      <c r="E91" s="22"/>
      <c r="F91" s="22" t="e">
        <f t="shared" ref="F91:F154" si="17">ROUND(D91,2)</f>
        <v>#VALUE!</v>
      </c>
      <c r="G91" s="22">
        <f>IF(B91="",0,IF(B91="Totale",SUM($G$26:G90),IF(B92="Totale",E91+E92,E91 )))</f>
        <v>0</v>
      </c>
      <c r="H91" s="22" t="e">
        <f t="shared" si="9"/>
        <v>#VALUE!</v>
      </c>
      <c r="I91" s="22" t="str">
        <f>IF(B91="Totale",SUM($I$26:I90),IF(B91="","",(($L$18-D91))))</f>
        <v/>
      </c>
      <c r="J91" s="22">
        <f>IF(B91="totale",SUM($J$26:J90),$L$18-G91)</f>
        <v>1622.57</v>
      </c>
      <c r="K91" s="80">
        <f t="shared" si="10"/>
        <v>0</v>
      </c>
      <c r="L91" s="23">
        <f>IF(A91=0,G91+K91,IF(B91="totale",SUM($L$26:L90),IF(B91=" "," ",)))</f>
        <v>0</v>
      </c>
      <c r="M91" s="90" t="str">
        <f>IF(B91="totale",SUM(M$26:$M90),IF(B91="","",1/$G$18*FISSO!$D$18*K91))</f>
        <v/>
      </c>
      <c r="N91" s="56" t="str">
        <f>IF(B91="totale",SUM(N$26:$N90),IF(B91="","",1/$G$18*FISSO!$E$18*K91))</f>
        <v/>
      </c>
      <c r="P91" s="56" t="e">
        <f>IF(B91="totale",SUM(P$26:P90),ROUND(M91,2))</f>
        <v>#VALUE!</v>
      </c>
      <c r="Q91" s="56" t="str">
        <f t="shared" si="14"/>
        <v/>
      </c>
      <c r="R91" s="56" t="str">
        <f t="shared" si="15"/>
        <v/>
      </c>
      <c r="S91" s="45"/>
    </row>
    <row r="92" spans="2:19" ht="14.25" customHeight="1" x14ac:dyDescent="0.3">
      <c r="B92" s="24" t="str">
        <f t="shared" si="16"/>
        <v/>
      </c>
      <c r="C92" s="25" t="str">
        <f t="shared" si="11"/>
        <v/>
      </c>
      <c r="D92" s="21" t="str">
        <f>IF(B92="Totale",SUM($D$26:D91),IF(B92="","",IF(B92=$L$17,$G$17-(SUM($D$26:D91)),(($A$7*(1/((1+$L$19)^($L$17-B91))))))))</f>
        <v/>
      </c>
      <c r="E92" s="22"/>
      <c r="F92" s="22" t="e">
        <f t="shared" si="17"/>
        <v>#VALUE!</v>
      </c>
      <c r="G92" s="22">
        <f>IF(B92="",0,IF(B92="Totale",SUM($G$26:G91),IF(B93="Totale",E92+E93,E92 )))</f>
        <v>0</v>
      </c>
      <c r="H92" s="22" t="e">
        <f t="shared" si="9"/>
        <v>#VALUE!</v>
      </c>
      <c r="I92" s="22" t="str">
        <f>IF(B92="Totale",SUM($I$26:I91),IF(B92="","",(($L$18-D92))))</f>
        <v/>
      </c>
      <c r="J92" s="22">
        <f>IF(B92="totale",SUM($J$26:J91),$L$18-G92)</f>
        <v>1622.57</v>
      </c>
      <c r="K92" s="80">
        <f t="shared" si="10"/>
        <v>0</v>
      </c>
      <c r="L92" s="23">
        <f>IF(A92=0,G92+K92,IF(B92="totale",SUM($L$26:L91),IF(B92=" "," ",)))</f>
        <v>0</v>
      </c>
      <c r="M92" s="90" t="str">
        <f>IF(B92="totale",SUM(M$26:$M91),IF(B92="","",1/$G$18*FISSO!$D$18*K92))</f>
        <v/>
      </c>
      <c r="N92" s="56" t="str">
        <f>IF(B92="totale",SUM(N$26:$N91),IF(B92="","",1/$G$18*FISSO!$E$18*K92))</f>
        <v/>
      </c>
      <c r="P92" s="56" t="e">
        <f>IF(B92="totale",SUM(P$26:P91),ROUND(M92,2))</f>
        <v>#VALUE!</v>
      </c>
      <c r="Q92" s="56" t="str">
        <f t="shared" si="14"/>
        <v/>
      </c>
      <c r="R92" s="56" t="str">
        <f t="shared" si="15"/>
        <v/>
      </c>
      <c r="S92" s="45"/>
    </row>
    <row r="93" spans="2:19" ht="14.25" customHeight="1" x14ac:dyDescent="0.3">
      <c r="B93" s="24" t="str">
        <f t="shared" si="16"/>
        <v/>
      </c>
      <c r="C93" s="25" t="str">
        <f t="shared" si="11"/>
        <v/>
      </c>
      <c r="D93" s="21" t="str">
        <f>IF(B93="Totale",SUM($D$26:D92),IF(B93="","",IF(B93=$L$17,$G$17-(SUM($D$26:D92)),(($A$7*(1/((1+$L$19)^($L$17-B92))))))))</f>
        <v/>
      </c>
      <c r="E93" s="22"/>
      <c r="F93" s="22" t="e">
        <f t="shared" si="17"/>
        <v>#VALUE!</v>
      </c>
      <c r="G93" s="22">
        <f>IF(B93="",0,IF(B93="Totale",SUM($G$26:G92),IF(B94="Totale",E93+E94,E93 )))</f>
        <v>0</v>
      </c>
      <c r="H93" s="22" t="e">
        <f t="shared" si="9"/>
        <v>#VALUE!</v>
      </c>
      <c r="I93" s="22" t="str">
        <f>IF(B93="Totale",SUM($I$26:I92),IF(B93="","",(($L$18-D93))))</f>
        <v/>
      </c>
      <c r="J93" s="22">
        <f>IF(B93="totale",SUM($J$26:J92),$L$18-G93)</f>
        <v>1622.57</v>
      </c>
      <c r="K93" s="80">
        <f t="shared" si="10"/>
        <v>0</v>
      </c>
      <c r="L93" s="23">
        <f>IF(B93="totale",SUM($L$26:L92),IF(B93=" "," ",G93+K93))</f>
        <v>0</v>
      </c>
      <c r="M93" s="90" t="str">
        <f>IF(B93="totale",SUM(M$26:$M92),IF(B93="","",1/$G$18*FISSO!$D$18*K93))</f>
        <v/>
      </c>
      <c r="N93" s="56" t="str">
        <f>IF(B93="totale",SUM(N$26:$N92),IF(B93="","",1/$G$18*FISSO!$E$18*K93))</f>
        <v/>
      </c>
      <c r="P93" s="56" t="e">
        <f>IF(B93="totale",SUM(P$26:P92),ROUND(M93,2))</f>
        <v>#VALUE!</v>
      </c>
      <c r="Q93" s="56" t="str">
        <f t="shared" si="14"/>
        <v/>
      </c>
      <c r="R93" s="56" t="str">
        <f t="shared" si="15"/>
        <v/>
      </c>
      <c r="S93" s="45"/>
    </row>
    <row r="94" spans="2:19" ht="14.25" customHeight="1" x14ac:dyDescent="0.3">
      <c r="B94" s="24" t="str">
        <f t="shared" si="16"/>
        <v/>
      </c>
      <c r="C94" s="25" t="str">
        <f t="shared" si="11"/>
        <v/>
      </c>
      <c r="D94" s="21" t="str">
        <f>IF(B94="Totale",SUM($D$26:D93),IF(B94="","",IF(B94=$L$17,$G$17-(SUM($D$26:D93)),(($A$7*(1/((1+$L$19)^($L$17-B93))))))))</f>
        <v/>
      </c>
      <c r="E94" s="22"/>
      <c r="F94" s="22" t="e">
        <f t="shared" si="17"/>
        <v>#VALUE!</v>
      </c>
      <c r="G94" s="22">
        <f>IF(B94="",0,IF(B94="Totale",SUM($G$26:G93),IF(B95="Totale",E94+E95,E94 )))</f>
        <v>0</v>
      </c>
      <c r="H94" s="22" t="e">
        <f t="shared" si="9"/>
        <v>#VALUE!</v>
      </c>
      <c r="I94" s="22" t="str">
        <f>IF(B94="Totale",SUM($I$26:I93),IF(B94="","",(($L$18-D94))))</f>
        <v/>
      </c>
      <c r="J94" s="22">
        <f>IF(B94="totale",SUM($J$26:J93),$L$18-G94)</f>
        <v>1622.57</v>
      </c>
      <c r="K94" s="80">
        <f t="shared" si="10"/>
        <v>0</v>
      </c>
      <c r="L94" s="23">
        <f>IF(B94="totale",SUM($L$26:L93),IF(B94=" "," ",G94+K94))</f>
        <v>0</v>
      </c>
      <c r="M94" s="90" t="str">
        <f>IF(B94="totale",SUM(M$26:$M93),IF(B94="","",1/$G$18*FISSO!$D$18*K94))</f>
        <v/>
      </c>
      <c r="N94" s="56" t="str">
        <f>IF(B94="totale",SUM(N$26:$N93),IF(B94="","",1/$G$18*FISSO!$E$18*K94))</f>
        <v/>
      </c>
      <c r="P94" s="56" t="e">
        <f>IF(B94="totale",SUM(P$26:P93),ROUND(M94,2))</f>
        <v>#VALUE!</v>
      </c>
      <c r="Q94" s="56" t="str">
        <f t="shared" si="14"/>
        <v/>
      </c>
      <c r="R94" s="56" t="str">
        <f t="shared" si="15"/>
        <v/>
      </c>
      <c r="S94" s="45"/>
    </row>
    <row r="95" spans="2:19" ht="14.25" customHeight="1" x14ac:dyDescent="0.3">
      <c r="B95" s="24" t="str">
        <f t="shared" si="16"/>
        <v/>
      </c>
      <c r="C95" s="25" t="str">
        <f t="shared" si="11"/>
        <v/>
      </c>
      <c r="D95" s="21" t="str">
        <f>IF(B95="Totale",SUM($D$26:D94),IF(B95="","",IF(B95=$L$17,$G$17-(SUM($D$26:D94)),(($A$7*(1/((1+$L$19)^($L$17-B94))))))))</f>
        <v/>
      </c>
      <c r="E95" s="22"/>
      <c r="F95" s="22" t="e">
        <f t="shared" si="17"/>
        <v>#VALUE!</v>
      </c>
      <c r="G95" s="22">
        <f>IF(B95="",0,IF(B95="Totale",SUM($G$26:G94),IF(B96="Totale",E95+E96,E95 )))</f>
        <v>0</v>
      </c>
      <c r="H95" s="22" t="e">
        <f t="shared" si="9"/>
        <v>#VALUE!</v>
      </c>
      <c r="I95" s="22" t="str">
        <f>IF(B95="Totale",SUM($I$26:I94),IF(B95="","",(($L$18-D95))))</f>
        <v/>
      </c>
      <c r="J95" s="22">
        <f>IF(B95="totale",SUM($J$26:J94),$L$18-G95)</f>
        <v>1622.57</v>
      </c>
      <c r="K95" s="80">
        <f t="shared" si="10"/>
        <v>0</v>
      </c>
      <c r="L95" s="23">
        <f>IF(B95="totale",SUM($L$26:L94),IF(B95=" "," ",G95+K95))</f>
        <v>0</v>
      </c>
      <c r="M95" s="90" t="str">
        <f>IF(B95="totale",SUM(M$26:$M94),IF(B95="","",1/$G$18*FISSO!$D$18*K95))</f>
        <v/>
      </c>
      <c r="N95" s="56" t="str">
        <f>IF(B95="totale",SUM(N$26:$N94),IF(B95="","",1/$G$18*FISSO!$E$18*K95))</f>
        <v/>
      </c>
      <c r="P95" s="56" t="e">
        <f>IF(B95="totale",SUM(P$26:P94),ROUND(M95,2))</f>
        <v>#VALUE!</v>
      </c>
      <c r="Q95" s="56" t="str">
        <f>IF(B95="","",P95)</f>
        <v/>
      </c>
      <c r="R95" s="56" t="str">
        <f t="shared" si="15"/>
        <v/>
      </c>
      <c r="S95" s="45"/>
    </row>
    <row r="96" spans="2:19" ht="14.25" customHeight="1" x14ac:dyDescent="0.3">
      <c r="B96" s="24" t="str">
        <f t="shared" si="16"/>
        <v/>
      </c>
      <c r="C96" s="25" t="str">
        <f t="shared" si="11"/>
        <v/>
      </c>
      <c r="D96" s="21" t="str">
        <f>IF(B96="Totale",SUM($D$26:D95),IF(B96="","",IF(B96=$L$17,$G$17-(SUM($D$26:D95)),(($A$7*(1/((1+$L$19)^($L$17-B95))))))))</f>
        <v/>
      </c>
      <c r="E96" s="22"/>
      <c r="F96" s="22" t="e">
        <f t="shared" si="17"/>
        <v>#VALUE!</v>
      </c>
      <c r="G96" s="22">
        <f>IF(B96="",0,IF(B96="Totale",SUM($G$26:G95),IF(B97="Totale",E96+E97,E96 )))</f>
        <v>0</v>
      </c>
      <c r="H96" s="22" t="e">
        <f t="shared" si="9"/>
        <v>#VALUE!</v>
      </c>
      <c r="I96" s="22" t="str">
        <f>IF(B96="Totale",SUM($I$26:I95),IF(B96="","",(($L$18-D96))))</f>
        <v/>
      </c>
      <c r="J96" s="22">
        <f>IF(B96="totale",SUM($J$26:J95),$L$18-G96)</f>
        <v>1622.57</v>
      </c>
      <c r="K96" s="80">
        <f t="shared" si="10"/>
        <v>0</v>
      </c>
      <c r="L96" s="23">
        <f>IF(B96="totale",SUM($L$26:L95),IF(B96=" "," ",G96+K96))</f>
        <v>0</v>
      </c>
      <c r="M96" s="90" t="str">
        <f>IF(B96="totale",SUM(M$26:$M95),IF(B96="","",1/$G$18*FISSO!$D$18*K96))</f>
        <v/>
      </c>
      <c r="N96" s="56" t="str">
        <f>IF(B96="totale",SUM(N$26:$N95),IF(B96="","",1/$G$18*FISSO!$E$18*K96))</f>
        <v/>
      </c>
      <c r="P96" s="56" t="e">
        <f>IF(B96="totale",SUM(P$26:P95),ROUND(M96,2))</f>
        <v>#VALUE!</v>
      </c>
      <c r="Q96" s="56" t="str">
        <f t="shared" si="14"/>
        <v/>
      </c>
      <c r="R96" s="56" t="str">
        <f t="shared" si="15"/>
        <v/>
      </c>
      <c r="S96" s="45"/>
    </row>
    <row r="97" spans="2:19" ht="14.25" customHeight="1" x14ac:dyDescent="0.3">
      <c r="B97" s="24" t="str">
        <f t="shared" si="16"/>
        <v/>
      </c>
      <c r="C97" s="25" t="str">
        <f t="shared" si="11"/>
        <v/>
      </c>
      <c r="D97" s="21" t="str">
        <f>IF(B97="Totale",SUM($D$26:D96),IF(B97="","",IF(B97=$L$17,$G$17-(SUM($D$26:D96)),(($A$7*(1/((1+$L$19)^($L$17-B96))))))))</f>
        <v/>
      </c>
      <c r="E97" s="22"/>
      <c r="F97" s="22" t="e">
        <f t="shared" si="17"/>
        <v>#VALUE!</v>
      </c>
      <c r="G97" s="22">
        <f>IF(B97="",0,IF(B97="Totale",SUM($G$26:G96),IF(B98="Totale",E97+E98,E97 )))</f>
        <v>0</v>
      </c>
      <c r="H97" s="22" t="e">
        <f t="shared" si="9"/>
        <v>#VALUE!</v>
      </c>
      <c r="I97" s="22" t="str">
        <f>IF(B97="Totale",SUM($I$26:I96),IF(B97="","",(($L$18-D97))))</f>
        <v/>
      </c>
      <c r="J97" s="22">
        <f>IF(B97="totale",SUM($J$26:J96),$L$18-G97)</f>
        <v>1622.57</v>
      </c>
      <c r="K97" s="80">
        <f t="shared" si="10"/>
        <v>0</v>
      </c>
      <c r="L97" s="23">
        <f>IF(B97="totale",SUM($L$26:L96),IF(B97=" "," ",G97+K97))</f>
        <v>0</v>
      </c>
      <c r="M97" s="90" t="str">
        <f>IF(B97="totale",SUM(M$26:$M96),IF(B97="","",1/$G$18*FISSO!$D$18*K97))</f>
        <v/>
      </c>
      <c r="N97" s="56" t="str">
        <f>IF(B97="totale",SUM(N$26:$N96),IF(B97="","",1/$G$18*FISSO!$E$18*K97))</f>
        <v/>
      </c>
      <c r="P97" s="56" t="e">
        <f>IF(B97="totale",SUM(P$26:P96),ROUND(M97,2))</f>
        <v>#VALUE!</v>
      </c>
      <c r="Q97" s="56" t="str">
        <f t="shared" si="14"/>
        <v/>
      </c>
      <c r="R97" s="56" t="str">
        <f t="shared" si="15"/>
        <v/>
      </c>
      <c r="S97" s="45"/>
    </row>
    <row r="98" spans="2:19" ht="14.25" customHeight="1" x14ac:dyDescent="0.3">
      <c r="B98" s="24" t="str">
        <f t="shared" si="16"/>
        <v/>
      </c>
      <c r="C98" s="25" t="str">
        <f t="shared" si="11"/>
        <v/>
      </c>
      <c r="D98" s="21" t="str">
        <f>IF(B98="Totale",SUM($D$26:D97),IF(B98="","",IF(B98=$L$17,$G$17-(SUM($D$26:D97)),(($A$7*(1/((1+$L$19)^($L$17-B97))))))))</f>
        <v/>
      </c>
      <c r="E98" s="22"/>
      <c r="F98" s="22" t="e">
        <f t="shared" si="17"/>
        <v>#VALUE!</v>
      </c>
      <c r="G98" s="22">
        <f>IF(B98="",0,IF(B98="Totale",SUM($G$26:G97),IF(B99="Totale",E98+E99,E98 )))</f>
        <v>0</v>
      </c>
      <c r="H98" s="22" t="e">
        <f t="shared" si="9"/>
        <v>#VALUE!</v>
      </c>
      <c r="I98" s="22" t="str">
        <f>IF(B98="Totale",SUM($I$26:I97),IF(B98="","",(($L$18-D98))))</f>
        <v/>
      </c>
      <c r="J98" s="22">
        <f>IF(B98="totale",SUM($J$26:J97),$L$18-G98)</f>
        <v>1622.57</v>
      </c>
      <c r="K98" s="80">
        <f t="shared" si="10"/>
        <v>0</v>
      </c>
      <c r="L98" s="23">
        <f>IF(B98="totale",SUM($L$26:L97),IF(B98=" "," ",G98+K98))</f>
        <v>0</v>
      </c>
      <c r="M98" s="90" t="str">
        <f>IF(B98="totale",SUM(M$26:$M97),IF(B98="","",1/$G$18*FISSO!$D$18*K98))</f>
        <v/>
      </c>
      <c r="N98" s="56" t="str">
        <f>IF(B98="totale",SUM(N$26:$N97),IF(B98="","",1/$G$18*FISSO!$E$18*K98))</f>
        <v/>
      </c>
      <c r="P98" s="56" t="e">
        <f>IF(B98="totale",SUM(P$26:P97),ROUND(M98,2))</f>
        <v>#VALUE!</v>
      </c>
      <c r="Q98" s="56" t="str">
        <f t="shared" si="14"/>
        <v/>
      </c>
      <c r="R98" s="56" t="str">
        <f t="shared" si="15"/>
        <v/>
      </c>
      <c r="S98" s="45"/>
    </row>
    <row r="99" spans="2:19" ht="14.25" customHeight="1" x14ac:dyDescent="0.3">
      <c r="B99" s="24" t="str">
        <f t="shared" si="16"/>
        <v/>
      </c>
      <c r="C99" s="25" t="str">
        <f t="shared" si="11"/>
        <v/>
      </c>
      <c r="D99" s="21" t="str">
        <f>IF(B99="Totale",SUM($D$26:D98),IF(B99="","",IF(B99=$L$17,$G$17-(SUM($D$26:D98)),(($A$7*(1/((1+$L$19)^($L$17-B98))))))))</f>
        <v/>
      </c>
      <c r="E99" s="22"/>
      <c r="F99" s="22" t="e">
        <f t="shared" si="17"/>
        <v>#VALUE!</v>
      </c>
      <c r="G99" s="22">
        <f>IF(B99="",0,IF(B99="Totale",SUM($G$26:G98),IF(B100="Totale",E99+E100,E99 )))</f>
        <v>0</v>
      </c>
      <c r="H99" s="22" t="e">
        <f t="shared" si="9"/>
        <v>#VALUE!</v>
      </c>
      <c r="I99" s="22" t="str">
        <f>IF(B99="Totale",SUM($I$26:I98),IF(B99="","",(($L$18-D99))))</f>
        <v/>
      </c>
      <c r="J99" s="22">
        <f>IF(B99="totale",SUM($J$26:J98),$L$18-G99)</f>
        <v>1622.57</v>
      </c>
      <c r="K99" s="80">
        <f>IF(B99="",0,J99)/2</f>
        <v>0</v>
      </c>
      <c r="L99" s="23">
        <f>IF(B99="totale",SUM($L$26:L98),IF(B99=" "," ",G99+K99))</f>
        <v>0</v>
      </c>
      <c r="M99" s="90" t="str">
        <f>IF(B99="totale",SUM(M$26:$M98),IF(B99="","",1/$G$18*FISSO!$D$18*K99))</f>
        <v/>
      </c>
      <c r="N99" s="56" t="str">
        <f>IF(B99="totale",SUM(N$26:$N98),IF(B99="","",1/$G$18*FISSO!$E$18*K99))</f>
        <v/>
      </c>
      <c r="P99" s="56" t="e">
        <f>IF(B99="totale",SUM(P$26:P98),ROUND(M99,2))</f>
        <v>#VALUE!</v>
      </c>
      <c r="Q99" s="56" t="str">
        <f t="shared" si="14"/>
        <v/>
      </c>
      <c r="R99" s="56" t="str">
        <f t="shared" si="15"/>
        <v/>
      </c>
      <c r="S99" s="45"/>
    </row>
    <row r="100" spans="2:19" ht="15" x14ac:dyDescent="0.3">
      <c r="B100" s="24" t="str">
        <f t="shared" si="16"/>
        <v/>
      </c>
      <c r="C100" s="25" t="str">
        <f t="shared" si="11"/>
        <v/>
      </c>
      <c r="D100" s="21" t="str">
        <f>IF(B100="Totale",SUM($D$26:D99),IF(B100="","",IF(B100=$L$17,$G$17-(SUM($D$26:D99)),(($A$7*(1/((1+$L$19)^($L$17-B99))))))))</f>
        <v/>
      </c>
      <c r="E100" s="22"/>
      <c r="F100" s="22" t="e">
        <f t="shared" si="17"/>
        <v>#VALUE!</v>
      </c>
      <c r="G100" s="22">
        <f>IF(B100="",0,IF(B100="Totale",SUM($G$26:G99),IF(B101="Totale",E100+E101,E100 )))</f>
        <v>0</v>
      </c>
      <c r="H100" s="22" t="e">
        <f t="shared" si="9"/>
        <v>#VALUE!</v>
      </c>
      <c r="I100" s="22" t="str">
        <f>IF(B100="Totale",SUM($I$26:I99),IF(B100="","",(($L$18-D100))))</f>
        <v/>
      </c>
      <c r="J100" s="22">
        <f>IF(B100="totale",SUM($J$26:J99),$L$18-G100)</f>
        <v>1622.57</v>
      </c>
      <c r="K100" s="80">
        <f>SUM(K26:K99)/2</f>
        <v>5431.9599999999928</v>
      </c>
      <c r="L100" s="23">
        <f>SUM(L26:L99)/2</f>
        <v>45431.96</v>
      </c>
      <c r="M100" s="90" t="str">
        <f>IF(B100="totale",SUM(M$26:$M99),IF(B100="","",1/$G$18*FISSO!$D$18*K100))</f>
        <v/>
      </c>
      <c r="N100" s="56" t="str">
        <f>IF(B100="totale",SUM(N$26:$N99),IF(B100="","",1/$G$18*FISSO!$E$18*K100))</f>
        <v/>
      </c>
      <c r="P100" s="56" t="e">
        <f>IF(B100="totale",SUM(P$26:P99),ROUND(M100,2))</f>
        <v>#VALUE!</v>
      </c>
      <c r="Q100" s="23">
        <f>SUM(Q26:Q99)/2</f>
        <v>3199.6600000000003</v>
      </c>
      <c r="R100" s="23">
        <f>SUM(R26:R99)/2</f>
        <v>2232.2999999999925</v>
      </c>
      <c r="S100" s="45"/>
    </row>
    <row r="101" spans="2:19" ht="14.25" customHeight="1" x14ac:dyDescent="0.3">
      <c r="B101" s="24" t="str">
        <f t="shared" si="16"/>
        <v/>
      </c>
      <c r="C101" s="25" t="str">
        <f t="shared" si="11"/>
        <v/>
      </c>
      <c r="D101" s="21" t="str">
        <f>IF(B101="Totale",SUM($D$26:D100),IF(B101="","",IF(B101=$L$17,$G$17-(SUM($D$26:D100)),(($A$7*(1/((1+$L$19)^($L$17-B100))))))))</f>
        <v/>
      </c>
      <c r="E101" s="22"/>
      <c r="F101" s="22" t="e">
        <f t="shared" si="17"/>
        <v>#VALUE!</v>
      </c>
      <c r="G101" s="22">
        <f>IF(B101="",0,IF(B101="Totale",SUM($G$26:G100),IF(B102="Totale",E101+E102,E101 )))</f>
        <v>0</v>
      </c>
      <c r="H101" s="22" t="e">
        <f t="shared" si="9"/>
        <v>#VALUE!</v>
      </c>
      <c r="I101" s="22" t="str">
        <f>IF(B101="Totale",SUM($I$26:I100),IF(B101="","",(($L$18-D101))))</f>
        <v/>
      </c>
      <c r="J101" s="22">
        <f>IF(B101="totale",SUM($J$26:J100),$L$18-G101)</f>
        <v>1622.57</v>
      </c>
      <c r="K101" s="80">
        <f t="shared" si="10"/>
        <v>0</v>
      </c>
      <c r="L101" s="23">
        <f>IF(B101="totale",SUM($L$26:L100),IF(B101=" "," ",G101+K101))</f>
        <v>0</v>
      </c>
      <c r="M101" s="90" t="str">
        <f>IF(B101="totale",SUM(M$26:$M100),IF(B101="","",1/$G$18*FISSO!$D$18*K101))</f>
        <v/>
      </c>
      <c r="N101" s="56" t="str">
        <f>IF(B101="totale",SUM(N$26:$N100),IF(B101="","",1/$G$18*FISSO!$E$18*K101))</f>
        <v/>
      </c>
      <c r="P101" s="56" t="e">
        <f>IF(B101="totale",SUM(P$26:P100),ROUND(M101,2))</f>
        <v>#VALUE!</v>
      </c>
      <c r="Q101" s="56" t="str">
        <f t="shared" ref="Q101:Q164" si="18">IF(B101="","",P101)</f>
        <v/>
      </c>
      <c r="R101" s="56" t="str">
        <f t="shared" ref="R101:R108" si="19">IF(B101="","",K101-Q101)</f>
        <v/>
      </c>
      <c r="S101" s="45"/>
    </row>
    <row r="102" spans="2:19" ht="14.25" customHeight="1" x14ac:dyDescent="0.3">
      <c r="B102" s="24" t="str">
        <f t="shared" si="16"/>
        <v/>
      </c>
      <c r="C102" s="25" t="str">
        <f t="shared" si="11"/>
        <v/>
      </c>
      <c r="D102" s="21" t="str">
        <f>IF(B102="Totale",SUM($D$26:D101),IF(B102="","",IF(B102=$L$17,$G$17-(SUM($D$26:D101)),(($A$7*(1/((1+$L$19)^($L$17-B101))))))))</f>
        <v/>
      </c>
      <c r="E102" s="22"/>
      <c r="F102" s="22" t="e">
        <f t="shared" si="17"/>
        <v>#VALUE!</v>
      </c>
      <c r="G102" s="22">
        <f>IF(B102="",0,IF(B102="Totale",SUM($G$26:G101),IF(B103="Totale",E102+E103,E102 )))</f>
        <v>0</v>
      </c>
      <c r="H102" s="22" t="e">
        <f t="shared" si="9"/>
        <v>#VALUE!</v>
      </c>
      <c r="I102" s="22" t="str">
        <f>IF(B102="Totale",SUM($I$26:I101),IF(B102="","",(($L$18-D102))))</f>
        <v/>
      </c>
      <c r="J102" s="22">
        <f>IF(B102="totale",SUM($J$26:J101),$L$18-G102)</f>
        <v>1622.57</v>
      </c>
      <c r="K102" s="80">
        <f t="shared" si="10"/>
        <v>0</v>
      </c>
      <c r="L102" s="23">
        <f>IF(B102="totale",SUM($L$26:L101),IF(B102=" "," ",G102+K102))</f>
        <v>0</v>
      </c>
      <c r="M102" s="90" t="str">
        <f>IF(B102="totale",SUM(M$26:$M101),IF(B102="","",1/$G$18*FISSO!$D$18*K102))</f>
        <v/>
      </c>
      <c r="N102" s="56" t="str">
        <f>IF(B102="totale",SUM(N$26:$N101),IF(B102="","",1/$G$18*FISSO!$E$18*K102))</f>
        <v/>
      </c>
      <c r="P102" s="56" t="e">
        <f>IF(B102="totale",SUM(P$26:P101),ROUND(M102,2))</f>
        <v>#VALUE!</v>
      </c>
      <c r="Q102" s="56" t="str">
        <f t="shared" si="18"/>
        <v/>
      </c>
      <c r="R102" s="56" t="str">
        <f t="shared" si="19"/>
        <v/>
      </c>
      <c r="S102" s="45"/>
    </row>
    <row r="103" spans="2:19" ht="14.25" customHeight="1" x14ac:dyDescent="0.3">
      <c r="B103" s="24" t="str">
        <f t="shared" si="16"/>
        <v/>
      </c>
      <c r="C103" s="25" t="str">
        <f t="shared" si="11"/>
        <v/>
      </c>
      <c r="D103" s="21" t="str">
        <f>IF(B103="Totale",SUM($D$26:D102),IF(B103="","",IF(B103=$L$17,$G$17-(SUM($D$26:D102)),(($A$7*(1/((1+$L$19)^($L$17-B102))))))))</f>
        <v/>
      </c>
      <c r="E103" s="22"/>
      <c r="F103" s="22" t="e">
        <f t="shared" si="17"/>
        <v>#VALUE!</v>
      </c>
      <c r="G103" s="22">
        <f>IF(B103="",0,IF(B103="Totale",SUM($G$26:G102),IF(B104="Totale",E103+E104,E103 )))</f>
        <v>0</v>
      </c>
      <c r="H103" s="22" t="e">
        <f t="shared" si="9"/>
        <v>#VALUE!</v>
      </c>
      <c r="I103" s="22" t="str">
        <f>IF(B103="Totale",SUM($I$26:I102),IF(B103="","",(($L$18-D103))))</f>
        <v/>
      </c>
      <c r="J103" s="22">
        <f>IF(B103="totale",SUM($J$26:J102),$L$18-G103)</f>
        <v>1622.57</v>
      </c>
      <c r="K103" s="80">
        <f t="shared" si="10"/>
        <v>0</v>
      </c>
      <c r="L103" s="23">
        <f>IF(B103="totale",SUM($L$26:L102),IF(B103=" "," ",G103+K103))</f>
        <v>0</v>
      </c>
      <c r="M103" s="90" t="str">
        <f>IF(B103="totale",SUM(M$26:$M102),IF(B103="","",1/$G$18*FISSO!$D$18*K103))</f>
        <v/>
      </c>
      <c r="N103" s="56" t="str">
        <f>IF(B103="totale",SUM(N$26:$N102),IF(B103="","",1/$G$18*FISSO!$E$18*K103))</f>
        <v/>
      </c>
      <c r="P103" s="56" t="e">
        <f>IF(B103="totale",SUM(P$26:P102),ROUND(M103,2))</f>
        <v>#VALUE!</v>
      </c>
      <c r="Q103" s="56" t="str">
        <f t="shared" si="18"/>
        <v/>
      </c>
      <c r="R103" s="56" t="str">
        <f t="shared" si="19"/>
        <v/>
      </c>
      <c r="S103" s="45"/>
    </row>
    <row r="104" spans="2:19" ht="14.25" customHeight="1" x14ac:dyDescent="0.3">
      <c r="B104" s="24" t="str">
        <f t="shared" si="16"/>
        <v/>
      </c>
      <c r="C104" s="25" t="str">
        <f t="shared" ref="C104:C167" si="20">IF($L$17=0,"",IF($L$17&lt;&gt;B103,IF(B103="Totale","",IF(B103="","",DATE(YEAR(C103),MONTH(C103)+1,DAY(C103)))),""))</f>
        <v/>
      </c>
      <c r="D104" s="21" t="str">
        <f>IF(B104="Totale",SUM($D$26:D103),IF(B104="","",IF(B104=$L$17,$G$17-(SUM($D$26:D103)),(($A$7*(1/((1+$L$19)^($L$17-B103))))))))</f>
        <v/>
      </c>
      <c r="E104" s="22"/>
      <c r="F104" s="22" t="e">
        <f t="shared" si="17"/>
        <v>#VALUE!</v>
      </c>
      <c r="G104" s="22">
        <f>IF(B104="",0,IF(B104="Totale",SUM($G$26:G103),IF(B105="Totale",E104+E105,E104 )))</f>
        <v>0</v>
      </c>
      <c r="H104" s="22" t="e">
        <f t="shared" ref="H104:H116" si="21">H103+F104</f>
        <v>#VALUE!</v>
      </c>
      <c r="I104" s="22" t="str">
        <f>IF(B104="Totale",SUM($I$26:I103),IF(B104="","",(($L$18-D104))))</f>
        <v/>
      </c>
      <c r="J104" s="22">
        <f>IF(B104="totale",SUM($J$26:J103),$L$18-G104)</f>
        <v>1622.57</v>
      </c>
      <c r="K104" s="80">
        <f t="shared" ref="K104:K116" si="22">IF(B104="",0,J104)</f>
        <v>0</v>
      </c>
      <c r="L104" s="23">
        <f>IF(B104="totale",SUM($L$26:L103),IF(B104=" "," ",G104+K104))</f>
        <v>0</v>
      </c>
      <c r="M104" s="90" t="str">
        <f>IF(B104="totale",SUM(M$26:$M103),IF(B104="","",1/$G$18*FISSO!$D$18*K104))</f>
        <v/>
      </c>
      <c r="N104" s="56" t="str">
        <f>IF(B104="totale",SUM(N$26:$N103),IF(B104="","",1/$G$18*FISSO!$E$18*K104))</f>
        <v/>
      </c>
      <c r="P104" s="56" t="e">
        <f>IF(B104="totale",SUM(P$26:P103),ROUND(M104,2))</f>
        <v>#VALUE!</v>
      </c>
      <c r="Q104" s="56" t="str">
        <f t="shared" si="18"/>
        <v/>
      </c>
      <c r="R104" s="56" t="str">
        <f t="shared" si="19"/>
        <v/>
      </c>
      <c r="S104" s="45"/>
    </row>
    <row r="105" spans="2:19" ht="14.25" customHeight="1" x14ac:dyDescent="0.3">
      <c r="B105" s="24" t="str">
        <f t="shared" si="16"/>
        <v/>
      </c>
      <c r="C105" s="25" t="str">
        <f t="shared" si="20"/>
        <v/>
      </c>
      <c r="D105" s="21" t="str">
        <f>IF(B105="Totale",SUM($D$26:D104),IF(B105="","",IF(B105=$L$17,$G$17-(SUM($D$26:D104)),(($A$7*(1/((1+$L$19)^($L$17-B104))))))))</f>
        <v/>
      </c>
      <c r="E105" s="22"/>
      <c r="F105" s="22" t="e">
        <f t="shared" si="17"/>
        <v>#VALUE!</v>
      </c>
      <c r="G105" s="22">
        <f>IF(B105="",0,IF(B105="Totale",SUM($G$26:G104),IF(B106="Totale",E105+E106,E105 )))</f>
        <v>0</v>
      </c>
      <c r="H105" s="22" t="e">
        <f t="shared" si="21"/>
        <v>#VALUE!</v>
      </c>
      <c r="I105" s="22" t="str">
        <f>IF(B105="Totale",SUM($I$26:I104),IF(B105="","",(($L$18-D105))))</f>
        <v/>
      </c>
      <c r="J105" s="22">
        <f>IF(B105="totale",SUM($J$26:J104),$L$18-G105)</f>
        <v>1622.57</v>
      </c>
      <c r="K105" s="80">
        <f t="shared" si="22"/>
        <v>0</v>
      </c>
      <c r="L105" s="23">
        <f>IF(B105="totale",SUM($L$26:L104),IF(B105=" "," ",G105+K105))</f>
        <v>0</v>
      </c>
      <c r="M105" s="90" t="str">
        <f>IF(B105="totale",SUM(M$26:$M104),IF(B105="","",1/$G$18*FISSO!$D$18*K105))</f>
        <v/>
      </c>
      <c r="N105" s="56" t="str">
        <f>IF(B105="totale",SUM(N$26:$N104),IF(B105="","",1/$G$18*FISSO!$E$18*K105))</f>
        <v/>
      </c>
      <c r="P105" s="56" t="e">
        <f>IF(B105="totale",SUM(P$26:P104),ROUND(M105,2))</f>
        <v>#VALUE!</v>
      </c>
      <c r="Q105" s="56" t="str">
        <f t="shared" si="18"/>
        <v/>
      </c>
      <c r="R105" s="56" t="str">
        <f t="shared" si="19"/>
        <v/>
      </c>
      <c r="S105" s="45"/>
    </row>
    <row r="106" spans="2:19" ht="14.25" customHeight="1" x14ac:dyDescent="0.3">
      <c r="B106" s="24" t="str">
        <f t="shared" si="16"/>
        <v/>
      </c>
      <c r="C106" s="25" t="str">
        <f t="shared" si="20"/>
        <v/>
      </c>
      <c r="D106" s="21" t="str">
        <f>IF(B106="Totale",SUM($D$26:D105),IF(B106="","",IF(B106=$L$17,$G$17-(SUM($D$26:D105)),(($A$7*(1/((1+$L$19)^($L$17-B105))))))))</f>
        <v/>
      </c>
      <c r="E106" s="22"/>
      <c r="F106" s="22" t="e">
        <f t="shared" si="17"/>
        <v>#VALUE!</v>
      </c>
      <c r="G106" s="22">
        <f>IF(B106="",0,IF(B106="Totale",SUM($G$26:G105),IF(B107="Totale",E106+E107,E106 )))</f>
        <v>0</v>
      </c>
      <c r="H106" s="22" t="e">
        <f t="shared" si="21"/>
        <v>#VALUE!</v>
      </c>
      <c r="I106" s="22" t="str">
        <f>IF(B106="Totale",SUM($I$26:I105),IF(B106="","",(($L$18-D106))))</f>
        <v/>
      </c>
      <c r="J106" s="22">
        <f>IF(B106="totale",SUM($J$26:J105),$L$18-G106)</f>
        <v>1622.57</v>
      </c>
      <c r="K106" s="80">
        <f t="shared" si="22"/>
        <v>0</v>
      </c>
      <c r="L106" s="23">
        <f>IF(B106="totale",SUM($L$26:L105),IF(B106=" "," ",G106+K106))</f>
        <v>0</v>
      </c>
      <c r="M106" s="90" t="str">
        <f>IF(B106="totale",SUM(M$26:$M105),IF(B106="","",1/$G$18*FISSO!$D$18*K106))</f>
        <v/>
      </c>
      <c r="N106" s="56" t="str">
        <f>IF(B106="totale",SUM(N$26:$N105),IF(B106="","",1/$G$18*FISSO!$E$18*K106))</f>
        <v/>
      </c>
      <c r="P106" s="56" t="e">
        <f>IF(B106="totale",SUM(P$26:P105),ROUND(M106,2))</f>
        <v>#VALUE!</v>
      </c>
      <c r="Q106" s="56" t="str">
        <f t="shared" si="18"/>
        <v/>
      </c>
      <c r="R106" s="56" t="str">
        <f t="shared" si="19"/>
        <v/>
      </c>
      <c r="S106" s="45"/>
    </row>
    <row r="107" spans="2:19" ht="14.25" customHeight="1" x14ac:dyDescent="0.3">
      <c r="B107" s="24" t="str">
        <f t="shared" si="16"/>
        <v/>
      </c>
      <c r="C107" s="25" t="str">
        <f t="shared" si="20"/>
        <v/>
      </c>
      <c r="D107" s="21" t="str">
        <f>IF(B107="Totale",SUM($D$26:D106),IF(B107="","",IF(B107=$L$17,$G$17-(SUM($D$26:D106)),(($A$7*(1/((1+$L$19)^($L$17-B106))))))))</f>
        <v/>
      </c>
      <c r="E107" s="22"/>
      <c r="F107" s="22" t="e">
        <f t="shared" si="17"/>
        <v>#VALUE!</v>
      </c>
      <c r="G107" s="22">
        <f>IF(B107="",0,IF(B107="Totale",SUM($G$26:G106),IF(B108="Totale",E107+E108,E107 )))</f>
        <v>0</v>
      </c>
      <c r="H107" s="22" t="e">
        <f t="shared" si="21"/>
        <v>#VALUE!</v>
      </c>
      <c r="I107" s="22" t="str">
        <f>IF(B107="Totale",SUM($I$26:I106),IF(B107="","",(($L$18-D107))))</f>
        <v/>
      </c>
      <c r="J107" s="22">
        <f>IF(B107="totale",SUM($J$26:J106),$L$18-G107)</f>
        <v>1622.57</v>
      </c>
      <c r="K107" s="80">
        <f t="shared" si="22"/>
        <v>0</v>
      </c>
      <c r="L107" s="23">
        <f>IF(B107="totale",SUM($L$26:L106),IF(B107=" "," ",G107+K107))</f>
        <v>0</v>
      </c>
      <c r="M107" s="90" t="str">
        <f>IF(B107="totale",SUM(M$26:$M106),IF(B107="","",1/$G$18*FISSO!$D$18*K107))</f>
        <v/>
      </c>
      <c r="N107" s="56" t="str">
        <f>IF(B107="totale",SUM(N$26:$N106),IF(B107="","",1/$G$18*FISSO!$E$18*K107))</f>
        <v/>
      </c>
      <c r="P107" s="56" t="e">
        <f>IF(B107="totale",SUM(P$26:P106),ROUND(M107,2))</f>
        <v>#VALUE!</v>
      </c>
      <c r="Q107" s="56" t="str">
        <f t="shared" si="18"/>
        <v/>
      </c>
      <c r="R107" s="56" t="str">
        <f t="shared" si="19"/>
        <v/>
      </c>
      <c r="S107" s="45"/>
    </row>
    <row r="108" spans="2:19" ht="14.25" customHeight="1" x14ac:dyDescent="0.3">
      <c r="B108" s="24" t="str">
        <f t="shared" si="16"/>
        <v/>
      </c>
      <c r="C108" s="25" t="str">
        <f t="shared" si="20"/>
        <v/>
      </c>
      <c r="D108" s="21" t="str">
        <f>IF(B108="Totale",SUM($D$26:D107),IF(B108="","",IF(B108=$L$17,$G$17-(SUM($D$26:D107)),(($A$7*(1/((1+$L$19)^($L$17-B107))))))))</f>
        <v/>
      </c>
      <c r="E108" s="22"/>
      <c r="F108" s="22" t="e">
        <f t="shared" si="17"/>
        <v>#VALUE!</v>
      </c>
      <c r="G108" s="22">
        <f>IF(B108="",0,IF(B108="Totale",SUM($G$26:G107),IF(B109="Totale",E108+E109,E108 )))</f>
        <v>0</v>
      </c>
      <c r="H108" s="22" t="e">
        <f t="shared" si="21"/>
        <v>#VALUE!</v>
      </c>
      <c r="I108" s="22" t="str">
        <f>IF(B108="Totale",SUM($I$26:I107),IF(B108="","",(($L$18-D108))))</f>
        <v/>
      </c>
      <c r="J108" s="22">
        <f>IF(B108="totale",SUM($J$26:J107),$L$18-G108)</f>
        <v>1622.57</v>
      </c>
      <c r="K108" s="80">
        <f t="shared" si="22"/>
        <v>0</v>
      </c>
      <c r="L108" s="23">
        <f>IF(B108="totale",SUM($L$26:L107),IF(B108=" "," ",G108+K108))</f>
        <v>0</v>
      </c>
      <c r="M108" s="90" t="str">
        <f>IF(B108="totale",SUM(M$26:$M107),IF(B108="","",1/$G$18*FISSO!$D$18*K108))</f>
        <v/>
      </c>
      <c r="N108" s="56" t="str">
        <f>IF(B108="totale",SUM(N$26:$N107),IF(B108="","",1/$G$18*FISSO!$E$18*K108))</f>
        <v/>
      </c>
      <c r="P108" s="56" t="e">
        <f>IF(B108="totale",SUM(P$26:P107),ROUND(M108,2))</f>
        <v>#VALUE!</v>
      </c>
      <c r="Q108" s="56" t="str">
        <f t="shared" si="18"/>
        <v/>
      </c>
      <c r="R108" s="56" t="str">
        <f t="shared" si="19"/>
        <v/>
      </c>
      <c r="S108" s="45"/>
    </row>
    <row r="109" spans="2:19" ht="14.25" customHeight="1" x14ac:dyDescent="0.3">
      <c r="B109" s="24" t="str">
        <f t="shared" si="16"/>
        <v/>
      </c>
      <c r="C109" s="25" t="str">
        <f t="shared" si="20"/>
        <v/>
      </c>
      <c r="D109" s="21" t="str">
        <f>IF(B109="Totale",SUM($D$26:D108),IF(B109="","",IF(B109=$L$17,$G$17-(SUM($D$26:D108)),(($A$7*(1/((1+$L$19)^($L$17-B108))))))))</f>
        <v/>
      </c>
      <c r="E109" s="22"/>
      <c r="F109" s="22" t="e">
        <f t="shared" si="17"/>
        <v>#VALUE!</v>
      </c>
      <c r="G109" s="22">
        <f>IF(B109="",0,IF(B109="Totale",SUM($G$26:G108),IF(B110="Totale",E109+E110,E109 )))</f>
        <v>0</v>
      </c>
      <c r="H109" s="22" t="e">
        <f t="shared" si="21"/>
        <v>#VALUE!</v>
      </c>
      <c r="I109" s="22" t="str">
        <f>IF(B109="Totale",SUM($I$26:I108),IF(B109="","",(($L$18-D109))))</f>
        <v/>
      </c>
      <c r="J109" s="22">
        <f>IF(B109="totale",SUM($J$26:J108),$L$18-G109)</f>
        <v>1622.57</v>
      </c>
      <c r="K109" s="80">
        <f t="shared" si="22"/>
        <v>0</v>
      </c>
      <c r="L109" s="23">
        <f>IF(B109="totale",SUM($L$26:L108),IF(B109=" "," ",G109+K109))</f>
        <v>0</v>
      </c>
      <c r="M109" s="90" t="str">
        <f>IF(B109="totale",SUM(M$26:$M108),IF(B109="","",1/$G$18*FISSO!$D$18*K109))</f>
        <v/>
      </c>
      <c r="N109" s="56" t="str">
        <f>IF(B109="totale",SUM(N$26:$N108),IF(B109="","",1/$G$18*FISSO!$E$18*K109))</f>
        <v/>
      </c>
      <c r="P109" s="56" t="e">
        <f>IF(B109="totale",SUM(P$26:P108),ROUND(M109,2))</f>
        <v>#VALUE!</v>
      </c>
      <c r="Q109" s="56" t="str">
        <f t="shared" si="18"/>
        <v/>
      </c>
      <c r="R109" s="56" t="str">
        <f t="shared" ref="R109:R172" si="23">IF(B109="","",K109-P109)</f>
        <v/>
      </c>
      <c r="S109" s="45"/>
    </row>
    <row r="110" spans="2:19" ht="14.25" customHeight="1" x14ac:dyDescent="0.3">
      <c r="B110" s="24" t="str">
        <f t="shared" si="16"/>
        <v/>
      </c>
      <c r="C110" s="25" t="str">
        <f t="shared" si="20"/>
        <v/>
      </c>
      <c r="D110" s="21" t="str">
        <f>IF(B110="Totale",SUM($D$26:D109),IF(B110="","",IF(B110=$L$17,$G$17-(SUM($D$26:D109)),(($A$7*(1/((1+$L$19)^($L$17-B109))))))))</f>
        <v/>
      </c>
      <c r="E110" s="22"/>
      <c r="F110" s="22" t="e">
        <f t="shared" si="17"/>
        <v>#VALUE!</v>
      </c>
      <c r="G110" s="22">
        <f>IF(B110="",0,IF(B110="Totale",SUM($G$26:G109),IF(B111="Totale",E110+E111,E110 )))</f>
        <v>0</v>
      </c>
      <c r="H110" s="22" t="e">
        <f t="shared" si="21"/>
        <v>#VALUE!</v>
      </c>
      <c r="I110" s="22" t="str">
        <f>IF(B110="Totale",SUM($I$26:I109),IF(B110="","",(($L$18-D110))))</f>
        <v/>
      </c>
      <c r="J110" s="22">
        <f>IF(B110="totale",SUM($J$26:J109),$L$18-G110)</f>
        <v>1622.57</v>
      </c>
      <c r="K110" s="80">
        <f t="shared" si="22"/>
        <v>0</v>
      </c>
      <c r="L110" s="23">
        <f>IF(B110="totale",SUM($L$26:L109),IF(B110=" "," ",G110+K110))</f>
        <v>0</v>
      </c>
      <c r="M110" s="90" t="str">
        <f>IF(B110="totale",SUM(M$26:$M109),IF(B110="","",1/$G$18*FISSO!$D$18*K110))</f>
        <v/>
      </c>
      <c r="N110" s="56" t="str">
        <f>IF(B110="totale",SUM(N$26:$N109),IF(B110="","",1/$G$18*FISSO!$E$18*K110))</f>
        <v/>
      </c>
      <c r="P110" s="56" t="e">
        <f>IF(B110="totale",SUM(P$26:P109),ROUND(M110,2))</f>
        <v>#VALUE!</v>
      </c>
      <c r="Q110" s="56" t="str">
        <f t="shared" si="18"/>
        <v/>
      </c>
      <c r="R110" s="56" t="str">
        <f t="shared" si="23"/>
        <v/>
      </c>
      <c r="S110" s="45"/>
    </row>
    <row r="111" spans="2:19" ht="14.25" customHeight="1" x14ac:dyDescent="0.3">
      <c r="B111" s="24" t="str">
        <f t="shared" si="16"/>
        <v/>
      </c>
      <c r="C111" s="25" t="str">
        <f t="shared" si="20"/>
        <v/>
      </c>
      <c r="D111" s="21" t="str">
        <f>IF(B111="Totale",SUM($D$26:D110),IF(B111="","",IF(B111=$L$17,$G$17-(SUM($D$26:D110)),(($A$7*(1/((1+$L$19)^($L$17-B110))))))))</f>
        <v/>
      </c>
      <c r="E111" s="22"/>
      <c r="F111" s="22" t="e">
        <f t="shared" si="17"/>
        <v>#VALUE!</v>
      </c>
      <c r="G111" s="22">
        <f>IF(B111="",0,IF(B111="Totale",SUM($G$26:G110),IF(B112="Totale",E111+E112,E111 )))</f>
        <v>0</v>
      </c>
      <c r="H111" s="22" t="e">
        <f t="shared" si="21"/>
        <v>#VALUE!</v>
      </c>
      <c r="I111" s="22" t="str">
        <f>IF(B111="Totale",SUM($I$26:I110),IF(B111="","",(($L$18-D111))))</f>
        <v/>
      </c>
      <c r="J111" s="22">
        <f>IF(B111="totale",SUM($J$26:J110),$L$18-G111)</f>
        <v>1622.57</v>
      </c>
      <c r="K111" s="80">
        <f t="shared" si="22"/>
        <v>0</v>
      </c>
      <c r="L111" s="23">
        <f>IF(B111="totale",SUM($L$26:L110),IF(B111=" "," ",G111+K111))</f>
        <v>0</v>
      </c>
      <c r="M111" s="90" t="str">
        <f>IF(B111="totale",SUM(M$26:$M110),IF(B111="","",1/$G$18*FISSO!$D$18*K111))</f>
        <v/>
      </c>
      <c r="N111" s="56" t="str">
        <f>IF(B111="totale",SUM(N$26:$N110),IF(B111="","",1/$G$18*FISSO!$E$18*K111))</f>
        <v/>
      </c>
      <c r="P111" s="56" t="e">
        <f>IF(B111="totale",SUM(P$26:P110),ROUND(M111,2))</f>
        <v>#VALUE!</v>
      </c>
      <c r="Q111" s="56" t="str">
        <f t="shared" si="18"/>
        <v/>
      </c>
      <c r="R111" s="56" t="str">
        <f t="shared" si="23"/>
        <v/>
      </c>
      <c r="S111" s="45"/>
    </row>
    <row r="112" spans="2:19" ht="14.25" customHeight="1" x14ac:dyDescent="0.3">
      <c r="B112" s="24" t="str">
        <f t="shared" si="16"/>
        <v/>
      </c>
      <c r="C112" s="25" t="str">
        <f t="shared" si="20"/>
        <v/>
      </c>
      <c r="D112" s="21" t="str">
        <f>IF(B112="Totale",SUM($D$26:D111),IF(B112="","",IF(B112=$L$17,$G$17-(SUM($D$26:D111)),(($A$7*(1/((1+$L$19)^($L$17-B111))))))))</f>
        <v/>
      </c>
      <c r="E112" s="22"/>
      <c r="F112" s="22" t="e">
        <f t="shared" si="17"/>
        <v>#VALUE!</v>
      </c>
      <c r="G112" s="22">
        <f>IF(B112="",0,IF(B112="Totale",SUM($G$26:G111),IF(B113="Totale",E112+E113,E112 )))</f>
        <v>0</v>
      </c>
      <c r="H112" s="22" t="e">
        <f t="shared" si="21"/>
        <v>#VALUE!</v>
      </c>
      <c r="I112" s="22" t="str">
        <f>IF(B112="Totale",SUM($I$26:I111),IF(B112="","",(($L$18-D112))))</f>
        <v/>
      </c>
      <c r="J112" s="22">
        <f>IF(B112="totale",SUM($J$26:J111),$L$18-G112)</f>
        <v>1622.57</v>
      </c>
      <c r="K112" s="80">
        <f t="shared" si="22"/>
        <v>0</v>
      </c>
      <c r="L112" s="23">
        <f>IF(B112="totale",SUM($L$26:L111),IF(B112=" "," ",G112+K112))</f>
        <v>0</v>
      </c>
      <c r="M112" s="90" t="str">
        <f>IF(B112="totale",SUM(M$26:$M111),IF(B112="","",1/$G$18*FISSO!$D$18*K112))</f>
        <v/>
      </c>
      <c r="N112" s="56" t="str">
        <f>IF(B112="totale",SUM(N$26:$N111),IF(B112="","",1/$G$18*FISSO!$E$18*K112))</f>
        <v/>
      </c>
      <c r="P112" s="56" t="e">
        <f>IF(B112="totale",SUM(P$26:P111),ROUND(M112,2))</f>
        <v>#VALUE!</v>
      </c>
      <c r="Q112" s="56" t="str">
        <f t="shared" si="18"/>
        <v/>
      </c>
      <c r="R112" s="56" t="str">
        <f t="shared" si="23"/>
        <v/>
      </c>
      <c r="S112" s="45"/>
    </row>
    <row r="113" spans="2:19" ht="14.25" customHeight="1" x14ac:dyDescent="0.3">
      <c r="B113" s="24" t="str">
        <f t="shared" si="16"/>
        <v/>
      </c>
      <c r="C113" s="25" t="str">
        <f t="shared" si="20"/>
        <v/>
      </c>
      <c r="D113" s="21" t="str">
        <f>IF(B113="Totale",SUM($D$26:D112),IF(B113="","",IF(B113=$L$17,$G$17-(SUM($D$26:D112)),(($A$7*(1/((1+$L$19)^($L$17-B112))))))))</f>
        <v/>
      </c>
      <c r="E113" s="22"/>
      <c r="F113" s="22" t="e">
        <f t="shared" si="17"/>
        <v>#VALUE!</v>
      </c>
      <c r="G113" s="22">
        <f>IF(B113="",0,IF(B113="Totale",SUM($G$26:G112),IF(B114="Totale",E113+E114,E113 )))</f>
        <v>0</v>
      </c>
      <c r="H113" s="22" t="e">
        <f t="shared" si="21"/>
        <v>#VALUE!</v>
      </c>
      <c r="I113" s="22" t="str">
        <f>IF(B113="Totale",SUM($I$26:I112),IF(B113="","",(($L$18-D113))))</f>
        <v/>
      </c>
      <c r="J113" s="22">
        <f>IF(B113="totale",SUM($J$26:J112),$L$18-G113)</f>
        <v>1622.57</v>
      </c>
      <c r="K113" s="80">
        <f t="shared" si="22"/>
        <v>0</v>
      </c>
      <c r="L113" s="23">
        <f>IF(B113="totale",SUM($L$26:L112),IF(B113=" "," ",G113+K113))</f>
        <v>0</v>
      </c>
      <c r="M113" s="90" t="str">
        <f>IF(B113="totale",SUM(M$26:$M112),IF(B113="","",1/$G$18*FISSO!$D$18*K113))</f>
        <v/>
      </c>
      <c r="N113" s="56" t="str">
        <f>IF(B113="totale",SUM(N$26:$N112),IF(B113="","",1/$G$18*FISSO!$E$18*K113))</f>
        <v/>
      </c>
      <c r="P113" s="56" t="e">
        <f>IF(B113="totale",SUM(P$26:P112),ROUND(M113,2))</f>
        <v>#VALUE!</v>
      </c>
      <c r="Q113" s="56" t="str">
        <f t="shared" si="18"/>
        <v/>
      </c>
      <c r="R113" s="56" t="str">
        <f t="shared" si="23"/>
        <v/>
      </c>
      <c r="S113" s="45"/>
    </row>
    <row r="114" spans="2:19" ht="14.25" customHeight="1" x14ac:dyDescent="0.3">
      <c r="B114" s="24" t="str">
        <f t="shared" si="16"/>
        <v/>
      </c>
      <c r="C114" s="25" t="str">
        <f t="shared" si="20"/>
        <v/>
      </c>
      <c r="D114" s="21" t="str">
        <f>IF(B114="Totale",SUM($D$26:D113),IF(B114="","",IF(B114=$L$17,$G$17-(SUM($D$26:D113)),(($A$7*(1/((1+$L$19)^($L$17-B113))))))))</f>
        <v/>
      </c>
      <c r="E114" s="22"/>
      <c r="F114" s="22" t="e">
        <f t="shared" si="17"/>
        <v>#VALUE!</v>
      </c>
      <c r="G114" s="22">
        <f>IF(B114="",0,IF(B114="Totale",SUM($G$26:G113),IF(B115="Totale",E114+E115,E114 )))</f>
        <v>0</v>
      </c>
      <c r="H114" s="22" t="e">
        <f t="shared" si="21"/>
        <v>#VALUE!</v>
      </c>
      <c r="I114" s="22" t="str">
        <f>IF(B114="Totale",SUM($I$26:I113),IF(B114="","",(($L$18-D114))))</f>
        <v/>
      </c>
      <c r="J114" s="22">
        <f>IF(B114="totale",SUM($J$26:J113),$L$18-G114)</f>
        <v>1622.57</v>
      </c>
      <c r="K114" s="80">
        <f t="shared" si="22"/>
        <v>0</v>
      </c>
      <c r="L114" s="23">
        <f>IF(B114="totale",SUM($L$26:L113),IF(B114=" "," ",G114+K114))</f>
        <v>0</v>
      </c>
      <c r="M114" s="90" t="str">
        <f>IF(B114="totale",SUM(M$26:$M113),IF(B114="","",1/$G$18*FISSO!$D$18*K114))</f>
        <v/>
      </c>
      <c r="N114" s="56" t="str">
        <f>IF(B114="totale",SUM(N$26:$N113),IF(B114="","",1/$G$18*FISSO!$E$18*K114))</f>
        <v/>
      </c>
      <c r="P114" s="56" t="e">
        <f>IF(B114="totale",SUM(P$26:P113),ROUND(M114,2))</f>
        <v>#VALUE!</v>
      </c>
      <c r="Q114" s="56" t="str">
        <f t="shared" si="18"/>
        <v/>
      </c>
      <c r="R114" s="56" t="str">
        <f t="shared" si="23"/>
        <v/>
      </c>
      <c r="S114" s="45"/>
    </row>
    <row r="115" spans="2:19" ht="14.25" customHeight="1" x14ac:dyDescent="0.3">
      <c r="B115" s="24" t="str">
        <f t="shared" si="16"/>
        <v/>
      </c>
      <c r="C115" s="25" t="str">
        <f t="shared" si="20"/>
        <v/>
      </c>
      <c r="D115" s="21" t="str">
        <f>IF(B115="Totale",SUM($D$26:D114),IF(B115="","",IF(B115=$L$17,$G$17-(SUM($D$26:D114)),(($A$7*(1/((1+$L$19)^($L$17-B114))))))))</f>
        <v/>
      </c>
      <c r="E115" s="22"/>
      <c r="F115" s="22" t="e">
        <f t="shared" si="17"/>
        <v>#VALUE!</v>
      </c>
      <c r="G115" s="22">
        <f>IF(B115="",0,IF(B115="Totale",SUM($G$26:G114),IF(B116="Totale",E115+E116,E115 )))</f>
        <v>0</v>
      </c>
      <c r="H115" s="22" t="e">
        <f t="shared" si="21"/>
        <v>#VALUE!</v>
      </c>
      <c r="I115" s="22" t="str">
        <f>IF(B115="Totale",SUM($I$26:I114),IF(B115="","",(($L$18-D115))))</f>
        <v/>
      </c>
      <c r="J115" s="22">
        <f>IF(B115="totale",SUM($J$26:J114),$L$18-G115)</f>
        <v>1622.57</v>
      </c>
      <c r="K115" s="80">
        <f t="shared" si="22"/>
        <v>0</v>
      </c>
      <c r="L115" s="23">
        <f>IF(B115="totale",SUM($L$26:L114),IF(B115=" "," ",G115+K115))</f>
        <v>0</v>
      </c>
      <c r="M115" s="90" t="str">
        <f>IF(B115="totale",SUM(M$26:$M114),IF(B115="","",1/$G$18*FISSO!$D$18*K115))</f>
        <v/>
      </c>
      <c r="N115" s="56" t="str">
        <f>IF(B115="totale",SUM(N$26:$N114),IF(B115="","",1/$G$18*FISSO!$E$18*K115))</f>
        <v/>
      </c>
      <c r="P115" s="56" t="e">
        <f>IF(B115="totale",SUM(P$26:P114),ROUND(M115,2))</f>
        <v>#VALUE!</v>
      </c>
      <c r="Q115" s="56" t="str">
        <f t="shared" si="18"/>
        <v/>
      </c>
      <c r="R115" s="56" t="str">
        <f t="shared" si="23"/>
        <v/>
      </c>
      <c r="S115" s="45"/>
    </row>
    <row r="116" spans="2:19" ht="14.25" customHeight="1" x14ac:dyDescent="0.3">
      <c r="B116" s="24" t="str">
        <f t="shared" si="16"/>
        <v/>
      </c>
      <c r="C116" s="25" t="str">
        <f t="shared" si="20"/>
        <v/>
      </c>
      <c r="D116" s="21" t="str">
        <f>IF(B116="Totale",SUM($D$26:D115),IF(B116="","",IF(B116=$L$17,$G$17-(SUM($D$26:D115)),(($A$7*(1/((1+$L$19)^($L$17-B115))))))))</f>
        <v/>
      </c>
      <c r="E116" s="22"/>
      <c r="F116" s="22" t="e">
        <f t="shared" si="17"/>
        <v>#VALUE!</v>
      </c>
      <c r="G116" s="22">
        <f>IF(B116="",0,IF(B116="Totale",SUM($G$26:G115),IF(B117="Totale",E116+E117,E116 )))</f>
        <v>0</v>
      </c>
      <c r="H116" s="22" t="e">
        <f t="shared" si="21"/>
        <v>#VALUE!</v>
      </c>
      <c r="I116" s="22" t="str">
        <f>IF(B116="Totale",SUM($I$26:I115),IF(B116="","",(($L$18-D116))))</f>
        <v/>
      </c>
      <c r="J116" s="22">
        <f>IF(B116="totale",SUM($J$26:J115),$L$18-G116)</f>
        <v>1622.57</v>
      </c>
      <c r="K116" s="80">
        <f t="shared" si="22"/>
        <v>0</v>
      </c>
      <c r="L116" s="23">
        <f>IF(B116="totale",SUM($L$26:L115),IF(B116=" "," ",G116+K116))</f>
        <v>0</v>
      </c>
      <c r="M116" s="90" t="str">
        <f>IF(B116="totale",SUM(M$26:$M115),IF(B116="","",1/$G$18*FISSO!$D$18*K116))</f>
        <v/>
      </c>
      <c r="N116" s="56" t="str">
        <f>IF(B116="totale",SUM(N$26:$N115),IF(B116="","",1/$G$18*FISSO!$E$18*K116))</f>
        <v/>
      </c>
      <c r="P116" s="56" t="e">
        <f>IF(B116="totale",SUM(P$26:P115),ROUND(M116,2))</f>
        <v>#VALUE!</v>
      </c>
      <c r="Q116" s="56" t="str">
        <f t="shared" si="18"/>
        <v/>
      </c>
      <c r="R116" s="56" t="str">
        <f t="shared" si="23"/>
        <v/>
      </c>
      <c r="S116" s="45"/>
    </row>
    <row r="117" spans="2:19" ht="14.25" customHeight="1" x14ac:dyDescent="0.3">
      <c r="B117" s="24" t="str">
        <f t="shared" si="16"/>
        <v/>
      </c>
      <c r="C117" s="25" t="str">
        <f t="shared" si="20"/>
        <v/>
      </c>
      <c r="D117" s="21" t="str">
        <f>IF(B117="Totale",SUM($D$26:D116),IF(B117="","",IF(B117=$L$17,$G$17-(SUM($D$26:D116)),(($A$7*(1/((1+$L$19)^($L$17-B116))))))))</f>
        <v/>
      </c>
      <c r="E117" s="22"/>
      <c r="F117" s="22" t="e">
        <f t="shared" si="17"/>
        <v>#VALUE!</v>
      </c>
      <c r="G117" s="22" t="str">
        <f>IF(B117="","",IF(B117="Totale",SUM($G$26:G116),IF(B118="Totale",E117+(G89-A118),E117 )))</f>
        <v/>
      </c>
      <c r="H117" s="22"/>
      <c r="I117" s="22" t="str">
        <f>IF(B117="Totale",SUM($I$26:I116),IF(B117="","",(($L$18-D117))))</f>
        <v/>
      </c>
      <c r="J117" s="22"/>
      <c r="K117" s="23" t="str">
        <f t="shared" ref="K117:K164" si="24">IF(B117="Totale",SUM(D117:I117),IF(B117="","",SUM(D117:I117)))</f>
        <v/>
      </c>
      <c r="L117" s="23" t="e">
        <f>IF(B117="totale",SUM($L$26:L116),IF(B117=" "," ",G117+K117))</f>
        <v>#VALUE!</v>
      </c>
      <c r="M117" s="90" t="str">
        <f>IF(B117="totale",SUM(M$26:$M116),IF(B117="","",1/$G$18*FISSO!$D$18*K117))</f>
        <v/>
      </c>
      <c r="N117" s="56" t="str">
        <f>IF(B117="totale",SUM(N$26:$N116),IF(B117="","",1/$G$18*FISSO!$E$18*K117))</f>
        <v/>
      </c>
      <c r="P117" s="56" t="e">
        <f>IF(B117="totale",SUM(P$26:P116),ROUND(M117,2))</f>
        <v>#VALUE!</v>
      </c>
      <c r="Q117" s="56" t="str">
        <f t="shared" si="18"/>
        <v/>
      </c>
      <c r="R117" s="56" t="str">
        <f t="shared" si="23"/>
        <v/>
      </c>
      <c r="S117" s="45"/>
    </row>
    <row r="118" spans="2:19" ht="14.25" customHeight="1" x14ac:dyDescent="0.3">
      <c r="B118" s="24" t="str">
        <f t="shared" si="16"/>
        <v/>
      </c>
      <c r="C118" s="25" t="str">
        <f t="shared" si="20"/>
        <v/>
      </c>
      <c r="D118" s="21" t="str">
        <f>IF(B118="Totale",SUM($D$26:D117),IF(B118="","",IF(B118=$L$17,$G$17-(SUM($D$26:D117)),(($A$7*(1/((1+$L$19)^($L$17-B117))))))))</f>
        <v/>
      </c>
      <c r="E118" s="22"/>
      <c r="F118" s="22" t="e">
        <f t="shared" si="17"/>
        <v>#VALUE!</v>
      </c>
      <c r="G118" s="22" t="str">
        <f>IF(B118="","",IF(B118="Totale",SUM($G$26:G117),IF(B119="Totale",E118+(G90-A119),E118 )))</f>
        <v/>
      </c>
      <c r="H118" s="22"/>
      <c r="I118" s="22" t="str">
        <f>IF(B118="Totale",SUM($I$26:I117),IF(B118="","",(($L$18-D118))))</f>
        <v/>
      </c>
      <c r="J118" s="22"/>
      <c r="K118" s="23" t="str">
        <f t="shared" si="24"/>
        <v/>
      </c>
      <c r="L118" s="23" t="e">
        <f>IF(B118="totale",SUM($L$26:L117),IF(B118=" "," ",G118+K118))</f>
        <v>#VALUE!</v>
      </c>
      <c r="M118" s="90" t="str">
        <f>IF(B118="totale",SUM(M$26:$M117),IF(B118="","",1/$G$18*FISSO!$D$18*K118))</f>
        <v/>
      </c>
      <c r="N118" s="56" t="str">
        <f>IF(B118="totale",SUM(N$26:$N117),IF(B118="","",1/$G$18*FISSO!$E$18*K118))</f>
        <v/>
      </c>
      <c r="P118" s="56" t="e">
        <f>IF(B118="totale",SUM(P$26:P117),ROUND(M118,2))</f>
        <v>#VALUE!</v>
      </c>
      <c r="Q118" s="56" t="str">
        <f t="shared" si="18"/>
        <v/>
      </c>
      <c r="R118" s="56" t="str">
        <f t="shared" si="23"/>
        <v/>
      </c>
      <c r="S118" s="45"/>
    </row>
    <row r="119" spans="2:19" ht="14.25" customHeight="1" x14ac:dyDescent="0.3">
      <c r="B119" s="24" t="str">
        <f t="shared" si="16"/>
        <v/>
      </c>
      <c r="C119" s="25" t="str">
        <f t="shared" si="20"/>
        <v/>
      </c>
      <c r="D119" s="21" t="str">
        <f>IF(B119="Totale",SUM($D$26:D118),IF(B119="","",IF(B119=$L$17,$G$17-(SUM($D$26:D118)),(($A$7*(1/((1+$L$19)^($L$17-B118))))))))</f>
        <v/>
      </c>
      <c r="E119" s="22"/>
      <c r="F119" s="22" t="e">
        <f t="shared" si="17"/>
        <v>#VALUE!</v>
      </c>
      <c r="G119" s="22" t="str">
        <f>IF(B119="","",IF(B119="Totale",SUM($G$26:G118),IF(B120="Totale",E119+(G91-A120),E119 )))</f>
        <v/>
      </c>
      <c r="H119" s="22"/>
      <c r="I119" s="22" t="str">
        <f>IF(B119="Totale",SUM($I$26:I118),IF(B119="","",(($L$18-D119))))</f>
        <v/>
      </c>
      <c r="J119" s="22"/>
      <c r="K119" s="23" t="str">
        <f t="shared" si="24"/>
        <v/>
      </c>
      <c r="L119" s="23" t="e">
        <f>IF(B119="totale",SUM($L$26:L118),IF(B119=" "," ",G119+K119))</f>
        <v>#VALUE!</v>
      </c>
      <c r="M119" s="90" t="str">
        <f>IF(B119="totale",SUM(M$26:$M118),IF(B119="","",1/$G$18*FISSO!$D$18*K119))</f>
        <v/>
      </c>
      <c r="N119" s="56" t="str">
        <f>IF(B119="totale",SUM(N$26:$N118),IF(B119="","",1/$G$18*FISSO!$E$18*K119))</f>
        <v/>
      </c>
      <c r="P119" s="56" t="e">
        <f>IF(B119="totale",SUM(P$26:P118),ROUND(M119,2))</f>
        <v>#VALUE!</v>
      </c>
      <c r="Q119" s="56" t="str">
        <f t="shared" si="18"/>
        <v/>
      </c>
      <c r="R119" s="56" t="str">
        <f t="shared" si="23"/>
        <v/>
      </c>
      <c r="S119" s="45"/>
    </row>
    <row r="120" spans="2:19" ht="14.25" customHeight="1" x14ac:dyDescent="0.3">
      <c r="B120" s="24" t="str">
        <f t="shared" si="16"/>
        <v/>
      </c>
      <c r="C120" s="25" t="str">
        <f t="shared" si="20"/>
        <v/>
      </c>
      <c r="D120" s="21" t="str">
        <f>IF(B120="Totale",SUM($D$26:D119),IF(B120="","",IF(B120=$L$17,$G$17-(SUM($D$26:D119)),(($A$7*(1/((1+$L$19)^($L$17-B119))))))))</f>
        <v/>
      </c>
      <c r="E120" s="22"/>
      <c r="F120" s="22" t="e">
        <f t="shared" si="17"/>
        <v>#VALUE!</v>
      </c>
      <c r="G120" s="22" t="str">
        <f>IF(B120="","",IF(B120="Totale",SUM($G$26:G119),IF(B121="Totale",E120+(G92-A121),E120 )))</f>
        <v/>
      </c>
      <c r="H120" s="22"/>
      <c r="I120" s="22" t="str">
        <f>IF(B120="Totale",SUM($I$26:I119),IF(B120="","",(($L$18-D120))))</f>
        <v/>
      </c>
      <c r="J120" s="22"/>
      <c r="K120" s="23" t="str">
        <f t="shared" si="24"/>
        <v/>
      </c>
      <c r="L120" s="23" t="e">
        <f>IF(B120="totale",SUM($L$26:L119),IF(B120=" "," ",G120+K120))</f>
        <v>#VALUE!</v>
      </c>
      <c r="M120" s="90" t="str">
        <f>IF(B120="totale",SUM(M$26:$M119),IF(B120="","",1/$G$18*FISSO!$D$18*K120))</f>
        <v/>
      </c>
      <c r="N120" s="56" t="str">
        <f>IF(B120="totale",SUM(N$26:$N119),IF(B120="","",1/$G$18*FISSO!$E$18*K120))</f>
        <v/>
      </c>
      <c r="P120" s="56" t="e">
        <f>IF(B120="totale",SUM(P$26:P119),ROUND(M120,2))</f>
        <v>#VALUE!</v>
      </c>
      <c r="Q120" s="56" t="str">
        <f t="shared" si="18"/>
        <v/>
      </c>
      <c r="R120" s="56" t="str">
        <f t="shared" si="23"/>
        <v/>
      </c>
      <c r="S120" s="45"/>
    </row>
    <row r="121" spans="2:19" ht="14.25" customHeight="1" x14ac:dyDescent="0.3">
      <c r="B121" s="24" t="str">
        <f t="shared" si="16"/>
        <v/>
      </c>
      <c r="C121" s="25" t="str">
        <f t="shared" si="20"/>
        <v/>
      </c>
      <c r="D121" s="21" t="str">
        <f>IF(B121="Totale",SUM($D$26:D120),IF(B121="","",IF(B121=$L$17,$G$17-(SUM($D$26:D120)),(($A$7*(1/((1+$L$19)^($L$17-B120))))))))</f>
        <v/>
      </c>
      <c r="E121" s="22"/>
      <c r="F121" s="22" t="e">
        <f t="shared" si="17"/>
        <v>#VALUE!</v>
      </c>
      <c r="G121" s="22" t="str">
        <f>IF(B121="","",IF(B121="Totale",SUM($G$26:G120),IF(B122="Totale",E121+(G93-A122),E121 )))</f>
        <v/>
      </c>
      <c r="H121" s="22"/>
      <c r="I121" s="22" t="str">
        <f>IF(B121="Totale",SUM($I$26:I120),IF(B121="","",(($L$18-D121))))</f>
        <v/>
      </c>
      <c r="J121" s="22"/>
      <c r="K121" s="23" t="str">
        <f t="shared" si="24"/>
        <v/>
      </c>
      <c r="L121" s="23" t="e">
        <f>IF(B121="totale",SUM($L$26:L120),IF(B121=" "," ",G121+K121))</f>
        <v>#VALUE!</v>
      </c>
      <c r="M121" s="90" t="str">
        <f>IF(B121="totale",SUM(M$26:$M120),IF(B121="","",1/$G$18*FISSO!$D$18*K121))</f>
        <v/>
      </c>
      <c r="N121" s="56" t="str">
        <f>IF(B121="totale",SUM(N$26:$N120),IF(B121="","",1/$G$18*FISSO!$E$18*K121))</f>
        <v/>
      </c>
      <c r="P121" s="56" t="e">
        <f>IF(B121="totale",SUM(P$26:P120),ROUND(M121,2))</f>
        <v>#VALUE!</v>
      </c>
      <c r="Q121" s="56" t="str">
        <f t="shared" si="18"/>
        <v/>
      </c>
      <c r="R121" s="56" t="str">
        <f t="shared" si="23"/>
        <v/>
      </c>
      <c r="S121" s="45"/>
    </row>
    <row r="122" spans="2:19" ht="14.25" customHeight="1" x14ac:dyDescent="0.3">
      <c r="B122" s="24" t="str">
        <f t="shared" si="16"/>
        <v/>
      </c>
      <c r="C122" s="25" t="str">
        <f t="shared" si="20"/>
        <v/>
      </c>
      <c r="D122" s="21" t="str">
        <f>IF(B122="Totale",SUM($D$26:D121),IF(B122="","",IF(B122=$L$17,$G$17-(SUM($D$26:D121)),(($A$7*(1/((1+$L$19)^($L$17-B121))))))))</f>
        <v/>
      </c>
      <c r="E122" s="22"/>
      <c r="F122" s="22" t="e">
        <f t="shared" si="17"/>
        <v>#VALUE!</v>
      </c>
      <c r="G122" s="22" t="str">
        <f>IF(B122="","",IF(B122="Totale",SUM($G$26:G121),IF(B123="Totale",E122+(G94-A123),E122 )))</f>
        <v/>
      </c>
      <c r="H122" s="22"/>
      <c r="I122" s="22" t="str">
        <f>IF(B122="Totale",SUM($I$26:I121),IF(B122="","",(($L$18-D122))))</f>
        <v/>
      </c>
      <c r="J122" s="22"/>
      <c r="K122" s="23" t="str">
        <f t="shared" si="24"/>
        <v/>
      </c>
      <c r="L122" s="23" t="e">
        <f>IF(B122="totale",SUM($L$26:L121),IF(B122=" "," ",G122+K122))</f>
        <v>#VALUE!</v>
      </c>
      <c r="M122" s="90" t="str">
        <f>IF(B122="totale",SUM(M$26:$M121),IF(B122="","",1/$G$18*FISSO!$D$18*K122))</f>
        <v/>
      </c>
      <c r="N122" s="56" t="str">
        <f>IF(B122="totale",SUM(N$26:$N121),IF(B122="","",1/$G$18*FISSO!$E$18*K122))</f>
        <v/>
      </c>
      <c r="P122" s="56" t="e">
        <f>IF(B122="totale",SUM(P$26:P121),ROUND(M122,2))</f>
        <v>#VALUE!</v>
      </c>
      <c r="Q122" s="56" t="str">
        <f t="shared" si="18"/>
        <v/>
      </c>
      <c r="R122" s="56" t="str">
        <f t="shared" si="23"/>
        <v/>
      </c>
      <c r="S122" s="45"/>
    </row>
    <row r="123" spans="2:19" ht="14.25" customHeight="1" x14ac:dyDescent="0.3">
      <c r="B123" s="24" t="str">
        <f t="shared" si="16"/>
        <v/>
      </c>
      <c r="C123" s="25" t="str">
        <f t="shared" si="20"/>
        <v/>
      </c>
      <c r="D123" s="21" t="str">
        <f>IF(B123="Totale",SUM($D$26:D122),IF(B123="","",IF(B123=$L$17,$G$17-(SUM($D$26:D122)),(($A$7*(1/((1+$L$19)^($L$17-B122))))))))</f>
        <v/>
      </c>
      <c r="E123" s="22"/>
      <c r="F123" s="22" t="e">
        <f t="shared" si="17"/>
        <v>#VALUE!</v>
      </c>
      <c r="G123" s="22" t="str">
        <f>IF(B123="","",IF(B123="Totale",SUM($G$26:G122),IF(B124="Totale",E123+(G95-A124),E123 )))</f>
        <v/>
      </c>
      <c r="H123" s="22"/>
      <c r="I123" s="22" t="str">
        <f>IF(B123="Totale",SUM($I$26:I122),IF(B123="","",(($L$18-D123))))</f>
        <v/>
      </c>
      <c r="J123" s="22"/>
      <c r="K123" s="23" t="str">
        <f t="shared" si="24"/>
        <v/>
      </c>
      <c r="L123" s="23" t="e">
        <f>IF(B123="totale",SUM($L$26:L122),IF(B123=" "," ",G123+K123))</f>
        <v>#VALUE!</v>
      </c>
      <c r="M123" s="90" t="str">
        <f>IF(B123="totale",SUM(M$26:$M122),IF(B123="","",1/$G$18*FISSO!$D$18*K123))</f>
        <v/>
      </c>
      <c r="N123" s="56" t="str">
        <f>IF(B123="totale",SUM(N$26:$N122),IF(B123="","",1/$G$18*FISSO!$E$18*K123))</f>
        <v/>
      </c>
      <c r="P123" s="56" t="e">
        <f>IF(B123="totale",SUM(P$26:P122),ROUND(M123,2))</f>
        <v>#VALUE!</v>
      </c>
      <c r="Q123" s="56" t="str">
        <f t="shared" si="18"/>
        <v/>
      </c>
      <c r="R123" s="56" t="str">
        <f t="shared" si="23"/>
        <v/>
      </c>
      <c r="S123" s="45"/>
    </row>
    <row r="124" spans="2:19" ht="14.25" customHeight="1" x14ac:dyDescent="0.3">
      <c r="B124" s="24" t="str">
        <f t="shared" si="16"/>
        <v/>
      </c>
      <c r="C124" s="25" t="str">
        <f t="shared" si="20"/>
        <v/>
      </c>
      <c r="D124" s="21" t="str">
        <f>IF(B124="Totale",SUM($D$26:D123),IF(B124="","",IF(B124=$L$17,$G$17-(SUM($D$26:D123)),(($A$7*(1/((1+$L$19)^($L$17-B123))))))))</f>
        <v/>
      </c>
      <c r="E124" s="22"/>
      <c r="F124" s="22" t="e">
        <f t="shared" si="17"/>
        <v>#VALUE!</v>
      </c>
      <c r="G124" s="22" t="str">
        <f>IF(B124="","",IF(B124="Totale",SUM($G$26:G123),IF(B125="Totale",E124+(G96-A125),E124 )))</f>
        <v/>
      </c>
      <c r="H124" s="22"/>
      <c r="I124" s="22" t="str">
        <f>IF(B124="Totale",SUM($I$26:I123),IF(B124="","",(($L$18-D124))))</f>
        <v/>
      </c>
      <c r="J124" s="22"/>
      <c r="K124" s="23" t="str">
        <f t="shared" si="24"/>
        <v/>
      </c>
      <c r="L124" s="23" t="e">
        <f>IF(B124="totale",SUM($L$26:L123),IF(B124=" "," ",G124+K124))</f>
        <v>#VALUE!</v>
      </c>
      <c r="M124" s="90" t="str">
        <f>IF(B124="totale",SUM(M$26:$M123),IF(B124="","",1/$G$18*FISSO!$D$18*K124))</f>
        <v/>
      </c>
      <c r="N124" s="56" t="str">
        <f>IF(B124="totale",SUM(N$26:$N123),IF(B124="","",1/$G$18*FISSO!$E$18*K124))</f>
        <v/>
      </c>
      <c r="P124" s="56" t="e">
        <f>IF(B124="totale",SUM(P$26:P123),ROUND(M124,2))</f>
        <v>#VALUE!</v>
      </c>
      <c r="Q124" s="56" t="str">
        <f t="shared" si="18"/>
        <v/>
      </c>
      <c r="R124" s="56" t="str">
        <f t="shared" si="23"/>
        <v/>
      </c>
      <c r="S124" s="45"/>
    </row>
    <row r="125" spans="2:19" ht="14.25" customHeight="1" x14ac:dyDescent="0.3">
      <c r="B125" s="24" t="str">
        <f t="shared" si="16"/>
        <v/>
      </c>
      <c r="C125" s="25" t="str">
        <f t="shared" si="20"/>
        <v/>
      </c>
      <c r="D125" s="21" t="str">
        <f>IF(B125="Totale",SUM($D$26:D124),IF(B125="","",IF(B125=$L$17,$G$17-(SUM($D$26:D124)),(($A$7*(1/((1+$L$19)^($L$17-B124))))))))</f>
        <v/>
      </c>
      <c r="E125" s="22"/>
      <c r="F125" s="22" t="e">
        <f t="shared" si="17"/>
        <v>#VALUE!</v>
      </c>
      <c r="G125" s="22" t="str">
        <f>IF(B125="","",IF(B125="Totale",SUM($G$26:G124),IF(B126="Totale",E125+(G97-A126),E125 )))</f>
        <v/>
      </c>
      <c r="H125" s="22"/>
      <c r="I125" s="22" t="str">
        <f>IF(B125="Totale",SUM($I$26:I124),IF(B125="","",(($L$18-D125))))</f>
        <v/>
      </c>
      <c r="J125" s="22"/>
      <c r="K125" s="23" t="str">
        <f t="shared" si="24"/>
        <v/>
      </c>
      <c r="L125" s="23" t="e">
        <f>IF(B125="totale",SUM($L$26:L124),IF(B125=" "," ",G125+K125))</f>
        <v>#VALUE!</v>
      </c>
      <c r="M125" s="90" t="str">
        <f>IF(B125="totale",SUM(M$26:$M124),IF(B125="","",1/$G$18*FISSO!$D$18*K125))</f>
        <v/>
      </c>
      <c r="N125" s="56" t="str">
        <f>IF(B125="totale",SUM(N$26:$N124),IF(B125="","",1/$G$18*FISSO!$E$18*K125))</f>
        <v/>
      </c>
      <c r="P125" s="56" t="e">
        <f>IF(B125="totale",SUM(P$26:P124),ROUND(M125,2))</f>
        <v>#VALUE!</v>
      </c>
      <c r="Q125" s="56" t="str">
        <f t="shared" si="18"/>
        <v/>
      </c>
      <c r="R125" s="56" t="str">
        <f t="shared" si="23"/>
        <v/>
      </c>
      <c r="S125" s="45"/>
    </row>
    <row r="126" spans="2:19" ht="14.25" customHeight="1" x14ac:dyDescent="0.3">
      <c r="B126" s="24" t="str">
        <f t="shared" si="16"/>
        <v/>
      </c>
      <c r="C126" s="25" t="str">
        <f t="shared" si="20"/>
        <v/>
      </c>
      <c r="D126" s="21" t="str">
        <f>IF(B126="Totale",SUM($D$26:D125),IF(B126="","",IF(B126=$L$17,$G$17-(SUM($D$26:D125)),(($A$7*(1/((1+$L$19)^($L$17-B125))))))))</f>
        <v/>
      </c>
      <c r="E126" s="22"/>
      <c r="F126" s="22" t="e">
        <f t="shared" si="17"/>
        <v>#VALUE!</v>
      </c>
      <c r="G126" s="22" t="str">
        <f>IF(B126="","",IF(B126="Totale",SUM($G$26:G125),IF(B127="Totale",E126+(G98-A127),E126 )))</f>
        <v/>
      </c>
      <c r="H126" s="22"/>
      <c r="I126" s="22" t="str">
        <f>IF(B126="Totale",SUM($I$26:I125),IF(B126="","",(($L$18-D126))))</f>
        <v/>
      </c>
      <c r="J126" s="22"/>
      <c r="K126" s="23" t="str">
        <f t="shared" si="24"/>
        <v/>
      </c>
      <c r="L126" s="23" t="e">
        <f>IF(B126="totale",SUM($L$26:L125),IF(B126=" "," ",G126+K126))</f>
        <v>#VALUE!</v>
      </c>
      <c r="M126" s="90" t="str">
        <f>IF(B126="totale",SUM(M$26:$M125),IF(B126="","",1/$G$18*FISSO!$D$18*K126))</f>
        <v/>
      </c>
      <c r="N126" s="56" t="str">
        <f>IF(B126="totale",SUM(N$26:$N125),IF(B126="","",1/$G$18*FISSO!$E$18*K126))</f>
        <v/>
      </c>
      <c r="P126" s="56" t="e">
        <f>IF(B126="totale",SUM(P$26:P125),ROUND(M126,2))</f>
        <v>#VALUE!</v>
      </c>
      <c r="Q126" s="56" t="str">
        <f t="shared" si="18"/>
        <v/>
      </c>
      <c r="R126" s="56" t="str">
        <f t="shared" si="23"/>
        <v/>
      </c>
      <c r="S126" s="45"/>
    </row>
    <row r="127" spans="2:19" ht="14.25" customHeight="1" x14ac:dyDescent="0.3">
      <c r="B127" s="24" t="str">
        <f t="shared" si="16"/>
        <v/>
      </c>
      <c r="C127" s="25" t="str">
        <f t="shared" si="20"/>
        <v/>
      </c>
      <c r="D127" s="21" t="str">
        <f>IF(B127="Totale",SUM($D$26:D126),IF(B127="","",IF(B127=$L$17,$G$17-(SUM($D$26:D126)),(($A$7*(1/((1+$L$19)^($L$17-B126))))))))</f>
        <v/>
      </c>
      <c r="E127" s="22"/>
      <c r="F127" s="22" t="e">
        <f t="shared" si="17"/>
        <v>#VALUE!</v>
      </c>
      <c r="G127" s="22" t="str">
        <f>IF(B127="","",IF(B127="Totale",SUM($G$26:G126),IF(B128="Totale",E127+(G99-A128),E127 )))</f>
        <v/>
      </c>
      <c r="H127" s="22"/>
      <c r="I127" s="22" t="str">
        <f>IF(B127="Totale",SUM($I$26:I126),IF(B127="","",(($L$18-D127))))</f>
        <v/>
      </c>
      <c r="J127" s="22"/>
      <c r="K127" s="23" t="str">
        <f t="shared" si="24"/>
        <v/>
      </c>
      <c r="L127" s="23" t="e">
        <f>IF(B127="totale",SUM($L$26:L126),IF(B127=" "," ",G127+K127))</f>
        <v>#VALUE!</v>
      </c>
      <c r="M127" s="90" t="str">
        <f>IF(B127="totale",SUM(M$26:$M126),IF(B127="","",1/$G$18*FISSO!$D$18*K127))</f>
        <v/>
      </c>
      <c r="N127" s="56" t="str">
        <f>IF(B127="totale",SUM(N$26:$N126),IF(B127="","",1/$G$18*FISSO!$E$18*K127))</f>
        <v/>
      </c>
      <c r="P127" s="56" t="e">
        <f>IF(B127="totale",SUM(P$26:P126),ROUND(M127,2))</f>
        <v>#VALUE!</v>
      </c>
      <c r="Q127" s="56" t="str">
        <f t="shared" si="18"/>
        <v/>
      </c>
      <c r="R127" s="56" t="str">
        <f t="shared" si="23"/>
        <v/>
      </c>
      <c r="S127" s="45"/>
    </row>
    <row r="128" spans="2:19" ht="14.25" customHeight="1" x14ac:dyDescent="0.3">
      <c r="B128" s="24" t="str">
        <f t="shared" si="16"/>
        <v/>
      </c>
      <c r="C128" s="25" t="str">
        <f t="shared" si="20"/>
        <v/>
      </c>
      <c r="D128" s="21" t="str">
        <f>IF(B128="Totale",SUM($D$26:D127),IF(B128="","",IF(B128=$L$17,$G$17-(SUM($D$26:D127)),(($A$7*(1/((1+$L$19)^($L$17-B127))))))))</f>
        <v/>
      </c>
      <c r="E128" s="22"/>
      <c r="F128" s="22" t="e">
        <f t="shared" si="17"/>
        <v>#VALUE!</v>
      </c>
      <c r="G128" s="22" t="str">
        <f>IF(B128="","",IF(B128="Totale",SUM($G$26:G127),IF(B129="Totale",E128+(G100-A129),E128 )))</f>
        <v/>
      </c>
      <c r="H128" s="22"/>
      <c r="I128" s="22" t="str">
        <f>IF(B128="Totale",SUM($I$26:I127),IF(B128="","",(($L$18-D128))))</f>
        <v/>
      </c>
      <c r="J128" s="22"/>
      <c r="K128" s="23" t="str">
        <f t="shared" si="24"/>
        <v/>
      </c>
      <c r="L128" s="23" t="e">
        <f>IF(B128="totale",SUM($L$26:L127),IF(B128=" "," ",G128+K128))</f>
        <v>#VALUE!</v>
      </c>
      <c r="M128" s="90" t="str">
        <f>IF(B128="totale",SUM(M$26:$M127),IF(B128="","",1/$G$18*FISSO!$D$18*K128))</f>
        <v/>
      </c>
      <c r="N128" s="56" t="str">
        <f>IF(B128="totale",SUM(N$26:$N127),IF(B128="","",1/$G$18*FISSO!$E$18*K128))</f>
        <v/>
      </c>
      <c r="P128" s="56" t="e">
        <f>IF(B128="totale",SUM(P$26:P127),ROUND(M128,2))</f>
        <v>#VALUE!</v>
      </c>
      <c r="Q128" s="56" t="str">
        <f t="shared" si="18"/>
        <v/>
      </c>
      <c r="R128" s="56" t="str">
        <f t="shared" si="23"/>
        <v/>
      </c>
      <c r="S128" s="45"/>
    </row>
    <row r="129" spans="2:19" ht="14.25" customHeight="1" x14ac:dyDescent="0.3">
      <c r="B129" s="24" t="str">
        <f t="shared" si="16"/>
        <v/>
      </c>
      <c r="C129" s="25" t="str">
        <f t="shared" si="20"/>
        <v/>
      </c>
      <c r="D129" s="21" t="str">
        <f>IF(B129="Totale",SUM($D$26:D128),IF(B129="","",IF(B129=$L$17,$G$17-(SUM($D$26:D128)),(($A$7*(1/((1+$L$19)^($L$17-B128))))))))</f>
        <v/>
      </c>
      <c r="E129" s="22"/>
      <c r="F129" s="22" t="e">
        <f t="shared" si="17"/>
        <v>#VALUE!</v>
      </c>
      <c r="G129" s="22" t="str">
        <f>IF(B129="","",IF(B129="Totale",SUM($G$26:G128),IF(B130="Totale",E129+(G101-A130),E129 )))</f>
        <v/>
      </c>
      <c r="H129" s="22"/>
      <c r="I129" s="22" t="str">
        <f>IF(B129="Totale",SUM($I$26:I128),IF(B129="","",(($L$18-D129))))</f>
        <v/>
      </c>
      <c r="J129" s="22"/>
      <c r="K129" s="23" t="str">
        <f t="shared" si="24"/>
        <v/>
      </c>
      <c r="L129" s="23" t="e">
        <f>IF(B129="totale",SUM($L$26:L128),IF(B129=" "," ",G129+K129))</f>
        <v>#VALUE!</v>
      </c>
      <c r="M129" s="90" t="str">
        <f>IF(B129="totale",SUM(M$26:$M128),IF(B129="","",1/$G$18*FISSO!$D$18*K129))</f>
        <v/>
      </c>
      <c r="N129" s="56" t="str">
        <f>IF(B129="totale",SUM(N$26:$N128),IF(B129="","",1/$G$18*FISSO!$E$18*K129))</f>
        <v/>
      </c>
      <c r="P129" s="56" t="e">
        <f>IF(B129="totale",SUM(P$26:P128),ROUND(M129,2))</f>
        <v>#VALUE!</v>
      </c>
      <c r="Q129" s="56" t="str">
        <f t="shared" si="18"/>
        <v/>
      </c>
      <c r="R129" s="56" t="str">
        <f t="shared" si="23"/>
        <v/>
      </c>
      <c r="S129" s="45"/>
    </row>
    <row r="130" spans="2:19" ht="14.25" customHeight="1" x14ac:dyDescent="0.3">
      <c r="B130" s="24" t="str">
        <f t="shared" si="16"/>
        <v/>
      </c>
      <c r="C130" s="25" t="str">
        <f t="shared" si="20"/>
        <v/>
      </c>
      <c r="D130" s="21" t="str">
        <f>IF(B130="Totale",SUM($D$26:D129),IF(B130="","",IF(B130=$L$17,$G$17-(SUM($D$26:D129)),(($A$7*(1/((1+$L$19)^($L$17-B129))))))))</f>
        <v/>
      </c>
      <c r="E130" s="22"/>
      <c r="F130" s="22" t="e">
        <f t="shared" si="17"/>
        <v>#VALUE!</v>
      </c>
      <c r="G130" s="22" t="str">
        <f>IF(B130="","",IF(B130="Totale",SUM($G$26:G129),IF(B131="Totale",E130+(G102-A131),E130 )))</f>
        <v/>
      </c>
      <c r="H130" s="22"/>
      <c r="I130" s="22" t="str">
        <f>IF(B130="Totale",SUM($I$26:I129),IF(B130="","",(($L$18-D130))))</f>
        <v/>
      </c>
      <c r="J130" s="22"/>
      <c r="K130" s="23" t="str">
        <f t="shared" si="24"/>
        <v/>
      </c>
      <c r="L130" s="23" t="e">
        <f>IF(B130="totale",SUM($L$26:L129),IF(B130=" "," ",G130+K130))</f>
        <v>#VALUE!</v>
      </c>
      <c r="M130" s="90" t="str">
        <f>IF(B130="totale",SUM(M$26:$M129),IF(B130="","",1/$G$18*FISSO!$D$18*K130))</f>
        <v/>
      </c>
      <c r="N130" s="56" t="str">
        <f>IF(B130="totale",SUM(N$26:$N129),IF(B130="","",1/$G$18*FISSO!$E$18*K130))</f>
        <v/>
      </c>
      <c r="P130" s="56" t="e">
        <f>IF(B130="totale",SUM(P$26:P129),ROUND(M130,2))</f>
        <v>#VALUE!</v>
      </c>
      <c r="Q130" s="56" t="str">
        <f t="shared" si="18"/>
        <v/>
      </c>
      <c r="R130" s="56" t="str">
        <f t="shared" si="23"/>
        <v/>
      </c>
      <c r="S130" s="45"/>
    </row>
    <row r="131" spans="2:19" ht="14.25" customHeight="1" x14ac:dyDescent="0.3">
      <c r="B131" s="24" t="str">
        <f t="shared" si="16"/>
        <v/>
      </c>
      <c r="C131" s="25" t="str">
        <f t="shared" si="20"/>
        <v/>
      </c>
      <c r="D131" s="21" t="str">
        <f>IF(B131="Totale",SUM($D$26:D130),IF(B131="","",IF(B131=$L$17,$G$17-(SUM($D$26:D130)),(($A$7*(1/((1+$L$19)^($L$17-B130))))))))</f>
        <v/>
      </c>
      <c r="E131" s="22"/>
      <c r="F131" s="22" t="e">
        <f t="shared" si="17"/>
        <v>#VALUE!</v>
      </c>
      <c r="G131" s="22" t="str">
        <f>IF(B131="","",IF(B131="Totale",SUM($G$26:G130),IF(B132="Totale",E131+(G103-A132),E131 )))</f>
        <v/>
      </c>
      <c r="H131" s="22"/>
      <c r="I131" s="22" t="str">
        <f>IF(B131="Totale",SUM($I$26:I130),IF(B131="","",(($L$18-D131))))</f>
        <v/>
      </c>
      <c r="J131" s="22"/>
      <c r="K131" s="23" t="str">
        <f t="shared" si="24"/>
        <v/>
      </c>
      <c r="L131" s="23" t="e">
        <f>IF(B131="totale",SUM($L$26:L130),IF(B131=" "," ",G131+K131))</f>
        <v>#VALUE!</v>
      </c>
      <c r="M131" s="90" t="str">
        <f>IF(B131="totale",SUM(M$26:$M130),IF(B131="","",1/$G$18*FISSO!$D$18*K131))</f>
        <v/>
      </c>
      <c r="N131" s="56" t="str">
        <f>IF(B131="totale",SUM(N$26:$N130),IF(B131="","",1/$G$18*FISSO!$E$18*K131))</f>
        <v/>
      </c>
      <c r="P131" s="56" t="e">
        <f>IF(B131="totale",SUM(P$26:P130),ROUND(M131,2))</f>
        <v>#VALUE!</v>
      </c>
      <c r="Q131" s="56" t="str">
        <f t="shared" si="18"/>
        <v/>
      </c>
      <c r="R131" s="56" t="str">
        <f t="shared" si="23"/>
        <v/>
      </c>
      <c r="S131" s="45"/>
    </row>
    <row r="132" spans="2:19" ht="14.25" customHeight="1" x14ac:dyDescent="0.3">
      <c r="B132" s="24" t="str">
        <f t="shared" si="16"/>
        <v/>
      </c>
      <c r="C132" s="25" t="str">
        <f t="shared" si="20"/>
        <v/>
      </c>
      <c r="D132" s="21" t="str">
        <f>IF(B132="Totale",SUM($D$26:D131),IF(B132="","",IF(B132=$L$17,$G$17-(SUM($D$26:D131)),(($A$7*(1/((1+$L$19)^($L$17-B131))))))))</f>
        <v/>
      </c>
      <c r="E132" s="22"/>
      <c r="F132" s="22" t="e">
        <f t="shared" si="17"/>
        <v>#VALUE!</v>
      </c>
      <c r="G132" s="22" t="str">
        <f>IF(B132="","",IF(B132="Totale",SUM($G$26:G131),IF(B133="Totale",E132+(G104-A133),E132 )))</f>
        <v/>
      </c>
      <c r="H132" s="22"/>
      <c r="I132" s="22" t="str">
        <f>IF(B132="Totale",SUM($I$26:I131),IF(B132="","",(($L$18-D132))))</f>
        <v/>
      </c>
      <c r="J132" s="22"/>
      <c r="K132" s="23" t="str">
        <f t="shared" si="24"/>
        <v/>
      </c>
      <c r="L132" s="23" t="e">
        <f>IF(B132="totale",SUM($L$26:L131),IF(B132=" "," ",G132+K132))</f>
        <v>#VALUE!</v>
      </c>
      <c r="M132" s="90" t="str">
        <f>IF(B132="totale",SUM(M$26:$M131),IF(B132="","",1/$G$18*FISSO!$D$18*K132))</f>
        <v/>
      </c>
      <c r="N132" s="56" t="str">
        <f>IF(B132="totale",SUM(N$26:$N131),IF(B132="","",1/$G$18*FISSO!$E$18*K132))</f>
        <v/>
      </c>
      <c r="P132" s="56" t="e">
        <f>IF(B132="totale",SUM(P$26:P131),ROUND(M132,2))</f>
        <v>#VALUE!</v>
      </c>
      <c r="Q132" s="56" t="str">
        <f t="shared" si="18"/>
        <v/>
      </c>
      <c r="R132" s="56" t="str">
        <f t="shared" si="23"/>
        <v/>
      </c>
      <c r="S132" s="45"/>
    </row>
    <row r="133" spans="2:19" ht="14.25" customHeight="1" x14ac:dyDescent="0.3">
      <c r="B133" s="24" t="str">
        <f t="shared" si="16"/>
        <v/>
      </c>
      <c r="C133" s="25" t="str">
        <f t="shared" si="20"/>
        <v/>
      </c>
      <c r="D133" s="21" t="str">
        <f>IF(B133="Totale",SUM($D$26:D132),IF(B133="","",IF(B133=$L$17,$G$17-(SUM($D$26:D132)),(($A$7*(1/((1+$L$19)^($L$17-B132))))))))</f>
        <v/>
      </c>
      <c r="E133" s="22"/>
      <c r="F133" s="22" t="e">
        <f t="shared" si="17"/>
        <v>#VALUE!</v>
      </c>
      <c r="G133" s="22" t="str">
        <f>IF(B133="","",IF(B133="Totale",SUM($G$26:G132),IF(B134="Totale",E133+(G105-A134),E133 )))</f>
        <v/>
      </c>
      <c r="H133" s="22"/>
      <c r="I133" s="22" t="str">
        <f>IF(B133="Totale",SUM($I$26:I132),IF(B133="","",(($L$18-D133))))</f>
        <v/>
      </c>
      <c r="J133" s="22"/>
      <c r="K133" s="23" t="str">
        <f t="shared" si="24"/>
        <v/>
      </c>
      <c r="L133" s="23" t="e">
        <f>IF(B133="totale",SUM($L$26:L132),IF(B133=" "," ",G133+K133))</f>
        <v>#VALUE!</v>
      </c>
      <c r="M133" s="90" t="str">
        <f>IF(B133="totale",SUM(M$26:$M132),IF(B133="","",1/$G$18*FISSO!$D$18*K133))</f>
        <v/>
      </c>
      <c r="N133" s="53" t="str">
        <f>IF(B133="totale",SUM($N$26:N132),IF($B133="","",((1/$G$18*FISSO!$E$18*#REF!))))</f>
        <v/>
      </c>
      <c r="P133" s="56" t="e">
        <f>IF(B133="totale",SUM(P$26:P132),ROUND(M133,2))</f>
        <v>#VALUE!</v>
      </c>
      <c r="Q133" s="56" t="str">
        <f t="shared" si="18"/>
        <v/>
      </c>
      <c r="R133" s="56" t="str">
        <f t="shared" si="23"/>
        <v/>
      </c>
      <c r="S133" s="45"/>
    </row>
    <row r="134" spans="2:19" ht="14.25" customHeight="1" x14ac:dyDescent="0.3">
      <c r="B134" s="24" t="str">
        <f t="shared" si="16"/>
        <v/>
      </c>
      <c r="C134" s="25" t="str">
        <f t="shared" si="20"/>
        <v/>
      </c>
      <c r="D134" s="21" t="str">
        <f>IF(B134="Totale",SUM($D$26:D133),IF(B134="","",IF(B134=$L$17,$G$17-(SUM($D$26:D133)),(($A$7*(1/((1+$L$19)^($L$17-B133))))))))</f>
        <v/>
      </c>
      <c r="E134" s="22"/>
      <c r="F134" s="22" t="e">
        <f t="shared" si="17"/>
        <v>#VALUE!</v>
      </c>
      <c r="G134" s="22" t="str">
        <f>IF(B134="","",IF(B134="Totale",SUM($G$26:G133),IF(B135="Totale",E134+(G106-A135),E134 )))</f>
        <v/>
      </c>
      <c r="H134" s="22"/>
      <c r="I134" s="22" t="str">
        <f>IF(B134="Totale",SUM($I$26:I133),IF(B134="","",(($L$18-D134))))</f>
        <v/>
      </c>
      <c r="J134" s="22"/>
      <c r="K134" s="23" t="str">
        <f t="shared" si="24"/>
        <v/>
      </c>
      <c r="L134" s="23" t="e">
        <f>IF(B134="totale",SUM($L$26:L133),IF(B134=" "," ",G134+K134))</f>
        <v>#VALUE!</v>
      </c>
      <c r="M134" s="90" t="str">
        <f>IF(B134="totale",SUM(M$26:$M133),IF(B134="","",1/$G$18*FISSO!$D$18*K134))</f>
        <v/>
      </c>
      <c r="N134" s="53" t="str">
        <f>IF(B134="totale",SUM($N$26:N133),IF($B134="","",((1/$G$18*FISSO!$E$18*#REF!))))</f>
        <v/>
      </c>
      <c r="P134" s="56" t="e">
        <f>IF(B134="totale",SUM(P$26:P133),ROUND(M134,2))</f>
        <v>#VALUE!</v>
      </c>
      <c r="Q134" s="56" t="str">
        <f t="shared" si="18"/>
        <v/>
      </c>
      <c r="R134" s="56" t="str">
        <f t="shared" si="23"/>
        <v/>
      </c>
      <c r="S134" s="45"/>
    </row>
    <row r="135" spans="2:19" ht="14.25" customHeight="1" x14ac:dyDescent="0.3">
      <c r="B135" s="24" t="str">
        <f t="shared" si="16"/>
        <v/>
      </c>
      <c r="C135" s="25" t="str">
        <f t="shared" si="20"/>
        <v/>
      </c>
      <c r="D135" s="21" t="str">
        <f>IF(B135="Totale",SUM($D$26:D134),IF(B135="","",IF(B135=$L$17,$G$17-(SUM($D$26:D134)),(($A$7*(1/((1+$L$19)^($L$17-B134))))))))</f>
        <v/>
      </c>
      <c r="E135" s="22"/>
      <c r="F135" s="22" t="e">
        <f t="shared" si="17"/>
        <v>#VALUE!</v>
      </c>
      <c r="G135" s="22" t="str">
        <f>IF(B135="","",IF(B135="Totale",SUM($G$26:G134),IF(B136="Totale",E135+(G107-A136),E135 )))</f>
        <v/>
      </c>
      <c r="H135" s="22"/>
      <c r="I135" s="22" t="str">
        <f>IF(B135="Totale",SUM($I$26:I134),IF(B135="","",(($L$18-D135))))</f>
        <v/>
      </c>
      <c r="J135" s="22"/>
      <c r="K135" s="23" t="str">
        <f t="shared" si="24"/>
        <v/>
      </c>
      <c r="L135" s="23" t="e">
        <f>IF(B135="totale",SUM($L$26:L134),IF(B135=" "," ",G135+K135))</f>
        <v>#VALUE!</v>
      </c>
      <c r="M135" s="90" t="str">
        <f>IF(B135="totale",SUM(M$26:$M134),IF(B135="","",1/$G$18*FISSO!$D$18*K135))</f>
        <v/>
      </c>
      <c r="N135" s="53" t="str">
        <f>IF(B135="totale",SUM($N$26:N134),IF($B135="","",((1/$G$18*FISSO!$E$18*#REF!))))</f>
        <v/>
      </c>
      <c r="P135" s="56" t="e">
        <f>IF(B135="totale",SUM(P$26:P134),ROUND(M135,2))</f>
        <v>#VALUE!</v>
      </c>
      <c r="Q135" s="56" t="str">
        <f t="shared" si="18"/>
        <v/>
      </c>
      <c r="R135" s="56" t="str">
        <f t="shared" si="23"/>
        <v/>
      </c>
      <c r="S135" s="45"/>
    </row>
    <row r="136" spans="2:19" ht="14.25" customHeight="1" x14ac:dyDescent="0.3">
      <c r="B136" s="24" t="str">
        <f t="shared" si="16"/>
        <v/>
      </c>
      <c r="C136" s="25" t="str">
        <f t="shared" si="20"/>
        <v/>
      </c>
      <c r="D136" s="21" t="str">
        <f>IF(B136="Totale",SUM($D$26:D135),IF(B136="","",IF(B136=$L$17,$G$17-(SUM($D$26:D135)),(($A$7*(1/((1+$L$19)^($L$17-B135))))))))</f>
        <v/>
      </c>
      <c r="E136" s="22"/>
      <c r="F136" s="22" t="e">
        <f t="shared" si="17"/>
        <v>#VALUE!</v>
      </c>
      <c r="G136" s="22" t="str">
        <f>IF(B136="","",IF(B136="Totale",SUM($G$26:G135),IF(B137="Totale",E136+(G108-A137),E136 )))</f>
        <v/>
      </c>
      <c r="H136" s="22"/>
      <c r="I136" s="22" t="str">
        <f>IF(B136="Totale",SUM($I$26:I135),IF(B136="","",(($L$18-D136))))</f>
        <v/>
      </c>
      <c r="J136" s="22"/>
      <c r="K136" s="23" t="str">
        <f t="shared" si="24"/>
        <v/>
      </c>
      <c r="L136" s="23" t="e">
        <f>IF(B136="totale",SUM($L$26:L135),IF(B136=" "," ",G136+K136))</f>
        <v>#VALUE!</v>
      </c>
      <c r="M136" s="90" t="str">
        <f>IF(B136="totale",SUM(M$26:$M135),IF(B136="","",1/$G$18*FISSO!$D$18*K136))</f>
        <v/>
      </c>
      <c r="N136" s="53" t="str">
        <f>IF(B136="totale",SUM($N$26:N135),IF($B136="","",((1/$G$18*FISSO!$E$18*#REF!))))</f>
        <v/>
      </c>
      <c r="P136" s="56" t="e">
        <f>IF(B136="totale",SUM(P$26:P135),ROUND(M136,2))</f>
        <v>#VALUE!</v>
      </c>
      <c r="Q136" s="56" t="str">
        <f t="shared" si="18"/>
        <v/>
      </c>
      <c r="R136" s="56" t="str">
        <f t="shared" si="23"/>
        <v/>
      </c>
      <c r="S136" s="45"/>
    </row>
    <row r="137" spans="2:19" ht="14.25" customHeight="1" x14ac:dyDescent="0.3">
      <c r="B137" s="24" t="str">
        <f t="shared" si="16"/>
        <v/>
      </c>
      <c r="C137" s="25" t="str">
        <f t="shared" si="20"/>
        <v/>
      </c>
      <c r="D137" s="21" t="str">
        <f>IF(B137="Totale",SUM($D$26:D136),IF(B137="","",IF(B137=$L$17,$G$17-(SUM($D$26:D136)),(($A$7*(1/((1+$L$19)^($L$17-B136))))))))</f>
        <v/>
      </c>
      <c r="E137" s="22"/>
      <c r="F137" s="22" t="e">
        <f t="shared" si="17"/>
        <v>#VALUE!</v>
      </c>
      <c r="G137" s="22" t="str">
        <f>IF(B137="","",IF(B137="Totale",SUM($G$26:G136),IF(B138="Totale",E137+(G109-A138),E137 )))</f>
        <v/>
      </c>
      <c r="H137" s="22"/>
      <c r="I137" s="22" t="str">
        <f>IF(B137="Totale",SUM($I$26:I136),IF(B137="","",(($L$18-D137))))</f>
        <v/>
      </c>
      <c r="J137" s="22"/>
      <c r="K137" s="23" t="str">
        <f t="shared" si="24"/>
        <v/>
      </c>
      <c r="L137" s="23" t="e">
        <f>IF(B137="totale",SUM($L$26:L136),IF(B137=" "," ",G137+K137))</f>
        <v>#VALUE!</v>
      </c>
      <c r="M137" s="90" t="str">
        <f>IF(B137="totale",SUM(M$26:$M136),IF(B137="","",1/$G$18*FISSO!$D$18*K137))</f>
        <v/>
      </c>
      <c r="N137" s="53" t="str">
        <f>IF(B137="totale",SUM($N$26:N136),IF($B137="","",((1/$G$18*FISSO!$E$18*#REF!))))</f>
        <v/>
      </c>
      <c r="P137" s="56" t="e">
        <f>IF(B137="totale",SUM(P$26:P136),ROUND(M137,2))</f>
        <v>#VALUE!</v>
      </c>
      <c r="Q137" s="56" t="str">
        <f t="shared" si="18"/>
        <v/>
      </c>
      <c r="R137" s="56" t="str">
        <f t="shared" si="23"/>
        <v/>
      </c>
      <c r="S137" s="45"/>
    </row>
    <row r="138" spans="2:19" ht="14.25" customHeight="1" x14ac:dyDescent="0.3">
      <c r="B138" s="24" t="str">
        <f t="shared" si="16"/>
        <v/>
      </c>
      <c r="C138" s="25" t="str">
        <f t="shared" si="20"/>
        <v/>
      </c>
      <c r="D138" s="21" t="str">
        <f>IF(B138="Totale",SUM($D$26:D137),IF(B138="","",IF(B138=$L$17,$G$17-(SUM($D$26:D137)),(($A$7*(1/((1+$L$19)^($L$17-B137))))))))</f>
        <v/>
      </c>
      <c r="E138" s="22"/>
      <c r="F138" s="22" t="e">
        <f t="shared" si="17"/>
        <v>#VALUE!</v>
      </c>
      <c r="G138" s="22" t="str">
        <f>IF(B138="","",IF(B138="Totale",SUM($G$26:G137),IF(B139="Totale",E138+(G110-A139),E138 )))</f>
        <v/>
      </c>
      <c r="H138" s="22"/>
      <c r="I138" s="22" t="str">
        <f>IF(B138="Totale",SUM($I$26:I137),IF(B138="","",(($L$18-D138))))</f>
        <v/>
      </c>
      <c r="J138" s="22"/>
      <c r="K138" s="23" t="str">
        <f t="shared" si="24"/>
        <v/>
      </c>
      <c r="L138" s="23" t="e">
        <f>IF(B138="totale",SUM($L$26:L137),IF(B138=" "," ",G138+K138))</f>
        <v>#VALUE!</v>
      </c>
      <c r="M138" s="90" t="str">
        <f>IF(B138="totale",SUM(M$26:$M137),IF(B138="","",1/$G$18*FISSO!$D$18*K138))</f>
        <v/>
      </c>
      <c r="N138" s="53" t="str">
        <f>IF(B138="totale",SUM($N$26:N137),IF($B138="","",((1/$G$18*FISSO!$E$18*#REF!))))</f>
        <v/>
      </c>
      <c r="P138" s="56" t="e">
        <f>IF(B138="totale",SUM(P$26:P137),ROUND(M138,2))</f>
        <v>#VALUE!</v>
      </c>
      <c r="Q138" s="56" t="str">
        <f t="shared" si="18"/>
        <v/>
      </c>
      <c r="R138" s="56" t="str">
        <f t="shared" si="23"/>
        <v/>
      </c>
      <c r="S138" s="45"/>
    </row>
    <row r="139" spans="2:19" ht="14.25" customHeight="1" x14ac:dyDescent="0.3">
      <c r="B139" s="24" t="str">
        <f t="shared" si="16"/>
        <v/>
      </c>
      <c r="C139" s="25" t="str">
        <f t="shared" si="20"/>
        <v/>
      </c>
      <c r="D139" s="21" t="str">
        <f>IF(B139="Totale",SUM($D$26:D138),IF(B139="","",IF(B139=$L$17,$G$17-(SUM($D$26:D138)),(($A$7*(1/((1+$L$19)^($L$17-B138))))))))</f>
        <v/>
      </c>
      <c r="E139" s="22"/>
      <c r="F139" s="22" t="e">
        <f t="shared" si="17"/>
        <v>#VALUE!</v>
      </c>
      <c r="G139" s="22" t="str">
        <f>IF(B139="","",IF(B139="Totale",SUM($G$26:G138),IF(B140="Totale",E139+(G111-A140),E139 )))</f>
        <v/>
      </c>
      <c r="H139" s="22"/>
      <c r="I139" s="22" t="str">
        <f>IF(B139="Totale",SUM($I$26:I138),IF(B139="","",(($L$18-D139))))</f>
        <v/>
      </c>
      <c r="J139" s="22"/>
      <c r="K139" s="23" t="str">
        <f t="shared" si="24"/>
        <v/>
      </c>
      <c r="L139" s="23" t="e">
        <f>IF(B139="totale",SUM($L$26:L138),IF(B139=" "," ",G139+K139))</f>
        <v>#VALUE!</v>
      </c>
      <c r="M139" s="90" t="str">
        <f>IF(B139="totale",SUM(M$26:$M138),IF(B139="","",1/$G$18*FISSO!$D$18*K139))</f>
        <v/>
      </c>
      <c r="N139" s="53" t="str">
        <f>IF(B139="totale",SUM($N$26:N138),IF($B139="","",((1/$G$18*FISSO!$E$18*#REF!))))</f>
        <v/>
      </c>
      <c r="P139" s="56" t="e">
        <f>IF(B139="totale",SUM(P$26:P138),ROUND(M139,2))</f>
        <v>#VALUE!</v>
      </c>
      <c r="Q139" s="56" t="str">
        <f t="shared" si="18"/>
        <v/>
      </c>
      <c r="R139" s="56" t="str">
        <f t="shared" si="23"/>
        <v/>
      </c>
      <c r="S139" s="45"/>
    </row>
    <row r="140" spans="2:19" ht="14.25" customHeight="1" x14ac:dyDescent="0.3">
      <c r="B140" s="24" t="str">
        <f t="shared" si="16"/>
        <v/>
      </c>
      <c r="C140" s="25" t="str">
        <f t="shared" si="20"/>
        <v/>
      </c>
      <c r="D140" s="21" t="str">
        <f>IF(B140="Totale",SUM($D$26:D139),IF(B140="","",IF(B140=$L$17,$G$17-(SUM($D$26:D139)),(($A$7*(1/((1+$L$19)^($L$17-B139))))))))</f>
        <v/>
      </c>
      <c r="E140" s="22"/>
      <c r="F140" s="22" t="e">
        <f t="shared" si="17"/>
        <v>#VALUE!</v>
      </c>
      <c r="G140" s="22" t="str">
        <f>IF(B140="","",IF(B140="Totale",E140-A141,E140))</f>
        <v/>
      </c>
      <c r="H140" s="22"/>
      <c r="I140" s="22" t="str">
        <f>IF(B140="Totale",SUM($I$26:I139),IF(B140="","",(($L$18-D140))))</f>
        <v/>
      </c>
      <c r="J140" s="22"/>
      <c r="K140" s="23" t="str">
        <f t="shared" si="24"/>
        <v/>
      </c>
      <c r="L140" s="23" t="e">
        <f>IF(B140="totale",SUM($L$26:L139),IF(B140=" "," ",G140+K140))</f>
        <v>#VALUE!</v>
      </c>
      <c r="M140" s="90" t="str">
        <f>IF(B140="totale",SUM(M$26:$M139),IF(B140="","",1/$G$18*FISSO!$D$18*K140))</f>
        <v/>
      </c>
      <c r="N140" s="53" t="str">
        <f>IF(B140="totale",SUM($N$26:N139),IF($B140="","",((1/$G$18*FISSO!$E$18*#REF!))))</f>
        <v/>
      </c>
      <c r="P140" s="56" t="e">
        <f>IF(B140="totale",SUM(P$26:P139),ROUND(M140,2))</f>
        <v>#VALUE!</v>
      </c>
      <c r="Q140" s="56" t="str">
        <f t="shared" si="18"/>
        <v/>
      </c>
      <c r="R140" s="56" t="str">
        <f t="shared" si="23"/>
        <v/>
      </c>
      <c r="S140" s="45"/>
    </row>
    <row r="141" spans="2:19" ht="14.25" customHeight="1" x14ac:dyDescent="0.3">
      <c r="B141" s="24" t="str">
        <f t="shared" si="16"/>
        <v/>
      </c>
      <c r="C141" s="25" t="str">
        <f t="shared" si="20"/>
        <v/>
      </c>
      <c r="D141" s="21" t="str">
        <f>IF(B141="Totale",SUM($D$26:D140),IF(B141="","",IF(B141=$L$17,$G$17-(SUM($D$26:D140)),(($A$7*(1/((1+$L$19)^($L$17-B140))))))))</f>
        <v/>
      </c>
      <c r="E141" s="22"/>
      <c r="F141" s="22" t="e">
        <f t="shared" si="17"/>
        <v>#VALUE!</v>
      </c>
      <c r="G141" s="22" t="str">
        <f>IF(B141="","",IF(B141="Totale",E141-A142,E141))</f>
        <v/>
      </c>
      <c r="H141" s="22"/>
      <c r="I141" s="22" t="str">
        <f>IF(B141="Totale",SUM($I$26:I140),IF(B141="","",(($L$18-D141))))</f>
        <v/>
      </c>
      <c r="J141" s="22"/>
      <c r="K141" s="23" t="str">
        <f t="shared" si="24"/>
        <v/>
      </c>
      <c r="L141" s="23" t="e">
        <f>IF(B141="totale",SUM($L$26:L140),IF(B141=" "," ",G141+K141))</f>
        <v>#VALUE!</v>
      </c>
      <c r="M141" s="90" t="str">
        <f>IF(B141="totale",SUM(M$26:$M140),IF(B141="","",1/$G$18*FISSO!$D$18*K141))</f>
        <v/>
      </c>
      <c r="N141" s="53" t="str">
        <f>IF(B141="totale",SUM($N$26:N140),IF($B141="","",((1/$G$18*FISSO!$E$18*#REF!))))</f>
        <v/>
      </c>
      <c r="P141" s="56" t="e">
        <f>IF(B141="totale",SUM(P$26:P140),ROUND(M141,2))</f>
        <v>#VALUE!</v>
      </c>
      <c r="Q141" s="56" t="str">
        <f t="shared" si="18"/>
        <v/>
      </c>
      <c r="R141" s="56" t="str">
        <f t="shared" si="23"/>
        <v/>
      </c>
      <c r="S141" s="45"/>
    </row>
    <row r="142" spans="2:19" ht="14.25" customHeight="1" x14ac:dyDescent="0.3">
      <c r="B142" s="24" t="str">
        <f t="shared" si="16"/>
        <v/>
      </c>
      <c r="C142" s="25" t="str">
        <f t="shared" si="20"/>
        <v/>
      </c>
      <c r="D142" s="21" t="str">
        <f>IF(B142="Totale",SUM($D$26:D141),IF(B142="","",IF(B142=$L$17,$G$17-(SUM($D$26:D141)),(($A$7*(1/((1+$L$19)^($L$17-B141))))))))</f>
        <v/>
      </c>
      <c r="E142" s="22"/>
      <c r="F142" s="22" t="e">
        <f t="shared" si="17"/>
        <v>#VALUE!</v>
      </c>
      <c r="G142" s="22" t="str">
        <f>IF(B142="","",IF(B142="Totale",E142-A143,E142))</f>
        <v/>
      </c>
      <c r="H142" s="22"/>
      <c r="I142" s="22" t="str">
        <f>IF(B142="Totale",SUM($I$26:I141),IF(B142="","",(($L$18-D142))))</f>
        <v/>
      </c>
      <c r="J142" s="22"/>
      <c r="K142" s="23" t="str">
        <f t="shared" si="24"/>
        <v/>
      </c>
      <c r="L142" s="23" t="e">
        <f>IF(B142="totale",SUM($L$26:L141),IF(B142=" "," ",G142+K142))</f>
        <v>#VALUE!</v>
      </c>
      <c r="M142" s="90" t="str">
        <f>IF(B142="totale",SUM(M$26:$M141),IF(B142="","",1/$G$18*FISSO!$D$18*K142))</f>
        <v/>
      </c>
      <c r="N142" s="53" t="str">
        <f>IF(B142="totale",SUM($N$26:N141),IF($B142="","",((1/$G$18*FISSO!$E$18*#REF!))))</f>
        <v/>
      </c>
      <c r="P142" s="56" t="e">
        <f>IF(B142="totale",SUM(P$26:P141),ROUND(M142,2))</f>
        <v>#VALUE!</v>
      </c>
      <c r="Q142" s="56" t="str">
        <f t="shared" si="18"/>
        <v/>
      </c>
      <c r="R142" s="56" t="str">
        <f t="shared" si="23"/>
        <v/>
      </c>
      <c r="S142" s="45"/>
    </row>
    <row r="143" spans="2:19" ht="14.25" customHeight="1" x14ac:dyDescent="0.3">
      <c r="B143" s="24" t="str">
        <f t="shared" si="16"/>
        <v/>
      </c>
      <c r="C143" s="25" t="str">
        <f t="shared" si="20"/>
        <v/>
      </c>
      <c r="D143" s="21" t="str">
        <f>IF(B143="Totale",SUM($D$26:D142),IF(B143="","",IF(B143=$L$17,$G$17-(SUM($D$26:D142)),(($A$7*(1/((1+$L$19)^($L$17-B142))))))))</f>
        <v/>
      </c>
      <c r="E143" s="22"/>
      <c r="F143" s="22" t="e">
        <f t="shared" si="17"/>
        <v>#VALUE!</v>
      </c>
      <c r="G143" s="22" t="str">
        <f>IF(B143="","",IF(B143="Totale",E143-A144,E143))</f>
        <v/>
      </c>
      <c r="H143" s="22"/>
      <c r="I143" s="22" t="str">
        <f>IF(B143="Totale",SUM($I$26:I142),IF(B143="","",(($L$18-D143))))</f>
        <v/>
      </c>
      <c r="J143" s="22"/>
      <c r="K143" s="23" t="str">
        <f t="shared" si="24"/>
        <v/>
      </c>
      <c r="L143" s="23" t="e">
        <f>IF(B143="totale",SUM($L$26:L142),IF(B143=" "," ",G143+K143))</f>
        <v>#VALUE!</v>
      </c>
      <c r="M143" s="90" t="str">
        <f>IF(B143="totale",SUM(M$26:$M142),IF(B143="","",1/$G$18*FISSO!$D$18*K143))</f>
        <v/>
      </c>
      <c r="N143" s="53" t="str">
        <f>IF(B143="totale",SUM($N$26:N142),IF($B143="","",((1/$G$18*FISSO!$E$18*#REF!))))</f>
        <v/>
      </c>
      <c r="P143" s="56" t="e">
        <f>IF(B143="totale",SUM(P$26:P142),ROUND(M143,2))</f>
        <v>#VALUE!</v>
      </c>
      <c r="Q143" s="56" t="str">
        <f t="shared" si="18"/>
        <v/>
      </c>
      <c r="R143" s="56" t="str">
        <f t="shared" si="23"/>
        <v/>
      </c>
      <c r="S143" s="45"/>
    </row>
    <row r="144" spans="2:19" ht="14.25" customHeight="1" x14ac:dyDescent="0.3">
      <c r="B144" s="24" t="str">
        <f t="shared" si="16"/>
        <v/>
      </c>
      <c r="C144" s="25" t="str">
        <f t="shared" si="20"/>
        <v/>
      </c>
      <c r="D144" s="21" t="str">
        <f>IF(B144="Totale",SUM($D$26:D143),IF(B144="","",IF(B144=$L$17,$G$17-(SUM($D$26:D143)),(($A$7*(1/((1+$L$19)^($L$17-B143))))))))</f>
        <v/>
      </c>
      <c r="E144" s="22"/>
      <c r="F144" s="22" t="e">
        <f t="shared" si="17"/>
        <v>#VALUE!</v>
      </c>
      <c r="G144" s="22"/>
      <c r="H144" s="22"/>
      <c r="I144" s="22" t="str">
        <f>IF(B144="Totale",SUM($I$26:I143),IF(B144="","",(($L$18-D144))))</f>
        <v/>
      </c>
      <c r="J144" s="22"/>
      <c r="K144" s="23" t="str">
        <f t="shared" si="24"/>
        <v/>
      </c>
      <c r="L144" s="23" t="e">
        <f>IF(B144="totale",SUM($L$26:L143),IF(B144=" "," ",G144+K144))</f>
        <v>#VALUE!</v>
      </c>
      <c r="M144" s="90" t="str">
        <f>IF(B144="totale",SUM(M$26:$M143),IF(B144="","",1/$G$18*FISSO!$D$18*K144))</f>
        <v/>
      </c>
      <c r="N144" s="53" t="str">
        <f>IF(B144="totale",SUM($N$26:N143),IF($B144="","",((1/$G$18*FISSO!$E$18*#REF!))))</f>
        <v/>
      </c>
      <c r="P144" s="56" t="e">
        <f>IF(B144="totale",SUM(P$26:P143),ROUND(M144,2))</f>
        <v>#VALUE!</v>
      </c>
      <c r="Q144" s="56" t="str">
        <f t="shared" si="18"/>
        <v/>
      </c>
      <c r="R144" s="56" t="str">
        <f t="shared" si="23"/>
        <v/>
      </c>
      <c r="S144" s="45"/>
    </row>
    <row r="145" spans="2:19" ht="14.25" customHeight="1" x14ac:dyDescent="0.3">
      <c r="B145" s="24" t="str">
        <f t="shared" si="16"/>
        <v/>
      </c>
      <c r="C145" s="25" t="str">
        <f t="shared" si="20"/>
        <v/>
      </c>
      <c r="D145" s="21" t="str">
        <f>IF(B145="Totale",SUM($D$26:D144),IF(B145="","",IF(B145=$L$17,$G$17-(SUM($D$26:D144)),(($A$7*(1/((1+$L$19)^($L$17-B144))))))))</f>
        <v/>
      </c>
      <c r="E145" s="22"/>
      <c r="F145" s="22" t="e">
        <f t="shared" si="17"/>
        <v>#VALUE!</v>
      </c>
      <c r="G145" s="22"/>
      <c r="H145" s="22"/>
      <c r="I145" s="22" t="str">
        <f>IF(B145="Totale",SUM($I$26:I144),IF(B145="","",(($L$18-D145))))</f>
        <v/>
      </c>
      <c r="J145" s="22"/>
      <c r="K145" s="23" t="str">
        <f t="shared" si="24"/>
        <v/>
      </c>
      <c r="L145" s="23" t="e">
        <f>IF(B145="totale",SUM($L$26:L144),IF(B145=" "," ",G145+K145))</f>
        <v>#VALUE!</v>
      </c>
      <c r="M145" s="90" t="str">
        <f>IF(B145="totale",SUM(M$26:$M144),IF(B145="","",1/$G$18*FISSO!$D$18*K145))</f>
        <v/>
      </c>
      <c r="N145" s="53" t="str">
        <f>IF(B145="totale",SUM($N$26:N144),IF($B145="","",((1/$G$18*FISSO!$E$18*#REF!))))</f>
        <v/>
      </c>
      <c r="P145" s="56" t="e">
        <f>IF(B145="totale",SUM(P$26:P144),ROUND(M145,2))</f>
        <v>#VALUE!</v>
      </c>
      <c r="Q145" s="56" t="str">
        <f t="shared" si="18"/>
        <v/>
      </c>
      <c r="R145" s="56" t="str">
        <f t="shared" si="23"/>
        <v/>
      </c>
      <c r="S145" s="45"/>
    </row>
    <row r="146" spans="2:19" ht="14.25" customHeight="1" x14ac:dyDescent="0.3">
      <c r="B146" s="24" t="str">
        <f t="shared" si="16"/>
        <v/>
      </c>
      <c r="C146" s="25" t="str">
        <f t="shared" si="20"/>
        <v/>
      </c>
      <c r="D146" s="21" t="str">
        <f>IF(B146="Totale",SUM($D$26:D145),IF(B146="","",IF(B146=$L$17,$G$17-(SUM($D$26:D145)),(($A$7*(1/((1+$L$19)^($L$17-B145))))))))</f>
        <v/>
      </c>
      <c r="E146" s="22"/>
      <c r="F146" s="22" t="e">
        <f t="shared" si="17"/>
        <v>#VALUE!</v>
      </c>
      <c r="G146" s="22"/>
      <c r="H146" s="22"/>
      <c r="I146" s="22" t="str">
        <f>IF(B146="Totale",SUM($I$26:I145),IF(B146="","",(($L$18-D146))))</f>
        <v/>
      </c>
      <c r="J146" s="22"/>
      <c r="K146" s="23" t="str">
        <f t="shared" si="24"/>
        <v/>
      </c>
      <c r="L146" s="23" t="e">
        <f>IF(B146="totale",SUM($L$26:L145),IF(B146=" "," ",G146+K146))</f>
        <v>#VALUE!</v>
      </c>
      <c r="M146" s="90" t="str">
        <f>IF(B146="totale",SUM(M$26:$M145),IF(B146="","",1/$G$18*FISSO!$D$18*K146))</f>
        <v/>
      </c>
      <c r="N146" s="53" t="str">
        <f>IF(B146="totale",SUM($N$26:N145),IF($B146="","",((1/$G$18*FISSO!$E$18*#REF!))))</f>
        <v/>
      </c>
      <c r="P146" s="56" t="e">
        <f>IF(B146="totale",SUM(P$26:P145),ROUND(M146,2))</f>
        <v>#VALUE!</v>
      </c>
      <c r="Q146" s="56" t="str">
        <f t="shared" si="18"/>
        <v/>
      </c>
      <c r="R146" s="56" t="str">
        <f t="shared" si="23"/>
        <v/>
      </c>
      <c r="S146" s="45"/>
    </row>
    <row r="147" spans="2:19" ht="14.25" customHeight="1" x14ac:dyDescent="0.3">
      <c r="B147" s="24" t="str">
        <f t="shared" si="16"/>
        <v/>
      </c>
      <c r="C147" s="25" t="str">
        <f t="shared" si="20"/>
        <v/>
      </c>
      <c r="D147" s="21" t="str">
        <f>IF(B147="Totale",SUM($D$26:D146),IF(B147="","",IF(B147=$L$17,$G$17-(SUM($D$26:D146)),(($A$7*(1/((1+$L$19)^($L$17-B146))))))))</f>
        <v/>
      </c>
      <c r="E147" s="22"/>
      <c r="F147" s="22" t="e">
        <f t="shared" si="17"/>
        <v>#VALUE!</v>
      </c>
      <c r="G147" s="22"/>
      <c r="H147" s="22"/>
      <c r="I147" s="22" t="str">
        <f>IF(B147="Totale",SUM($I$26:I146),IF(B147="","",(($L$18-D147))))</f>
        <v/>
      </c>
      <c r="J147" s="22"/>
      <c r="K147" s="23" t="str">
        <f t="shared" si="24"/>
        <v/>
      </c>
      <c r="L147" s="23" t="e">
        <f>IF(B147="totale",SUM($L$26:L146),IF(B147=" "," ",G147+K147))</f>
        <v>#VALUE!</v>
      </c>
      <c r="M147" s="90" t="str">
        <f>IF(B147="totale",SUM(M$26:$M146),IF(B147="","",1/$G$18*FISSO!$D$18*K147))</f>
        <v/>
      </c>
      <c r="N147" s="53" t="str">
        <f>IF(B147="totale",SUM($N$26:N146),IF($B147="","",((1/$G$18*FISSO!$E$18*#REF!))))</f>
        <v/>
      </c>
      <c r="P147" s="56" t="e">
        <f>IF(B147="totale",SUM(P$26:P146),ROUND(M147,2))</f>
        <v>#VALUE!</v>
      </c>
      <c r="Q147" s="56" t="str">
        <f t="shared" si="18"/>
        <v/>
      </c>
      <c r="R147" s="56" t="str">
        <f t="shared" si="23"/>
        <v/>
      </c>
      <c r="S147" s="45"/>
    </row>
    <row r="148" spans="2:19" ht="14.25" customHeight="1" x14ac:dyDescent="0.3">
      <c r="B148" s="24" t="str">
        <f t="shared" si="16"/>
        <v/>
      </c>
      <c r="C148" s="25" t="str">
        <f t="shared" si="20"/>
        <v/>
      </c>
      <c r="D148" s="21" t="str">
        <f>IF(B148="Totale",SUM($D$26:D147),IF(B148="","",IF(B148=$L$17,$G$17-(SUM($D$26:D147)),(($A$7*(1/((1+$L$19)^($L$17-B147))))))))</f>
        <v/>
      </c>
      <c r="E148" s="22"/>
      <c r="F148" s="22" t="e">
        <f t="shared" si="17"/>
        <v>#VALUE!</v>
      </c>
      <c r="G148" s="22"/>
      <c r="H148" s="22"/>
      <c r="I148" s="22" t="str">
        <f>IF(B148="Totale",SUM($I$26:I147),IF(B148="","",(($L$18-D148))))</f>
        <v/>
      </c>
      <c r="J148" s="22"/>
      <c r="K148" s="23" t="str">
        <f t="shared" si="24"/>
        <v/>
      </c>
      <c r="L148" s="23" t="e">
        <f>IF(B148="totale",SUM($L$26:L147),IF(B148=" "," ",G148+K148))</f>
        <v>#VALUE!</v>
      </c>
      <c r="M148" s="90" t="str">
        <f>IF(B148="totale",SUM(M$26:$M147),IF(B148="","",1/$G$18*FISSO!$D$18*K148))</f>
        <v/>
      </c>
      <c r="N148" s="53" t="str">
        <f>IF(B148="totale",SUM($N$26:N147),IF($B148="","",((1/$G$18*FISSO!$E$18*#REF!))))</f>
        <v/>
      </c>
      <c r="P148" s="56" t="e">
        <f>IF(B148="totale",SUM(P$26:P147),ROUND(M148,2))</f>
        <v>#VALUE!</v>
      </c>
      <c r="Q148" s="56" t="str">
        <f t="shared" si="18"/>
        <v/>
      </c>
      <c r="R148" s="56" t="str">
        <f t="shared" si="23"/>
        <v/>
      </c>
      <c r="S148" s="45"/>
    </row>
    <row r="149" spans="2:19" ht="14.25" customHeight="1" x14ac:dyDescent="0.3">
      <c r="B149" s="24" t="str">
        <f t="shared" si="16"/>
        <v/>
      </c>
      <c r="C149" s="25" t="str">
        <f t="shared" si="20"/>
        <v/>
      </c>
      <c r="D149" s="21" t="str">
        <f>IF(B149="Totale",SUM($D$26:D148),IF(B149="","",IF(B149=$L$17,$G$17-(SUM($D$26:D148)),(($A$7*(1/((1+$L$19)^($L$17-B148))))))))</f>
        <v/>
      </c>
      <c r="E149" s="22"/>
      <c r="F149" s="22" t="e">
        <f t="shared" si="17"/>
        <v>#VALUE!</v>
      </c>
      <c r="G149" s="22"/>
      <c r="H149" s="22"/>
      <c r="I149" s="22" t="str">
        <f>IF(B149="Totale",SUM($I$26:I148),IF(B149="","",(($L$18-D149))))</f>
        <v/>
      </c>
      <c r="J149" s="22"/>
      <c r="K149" s="23" t="str">
        <f t="shared" si="24"/>
        <v/>
      </c>
      <c r="L149" s="23" t="e">
        <f>IF(B149="totale",SUM($L$26:L148),IF(B149=" "," ",G149+K149))</f>
        <v>#VALUE!</v>
      </c>
      <c r="M149" s="90" t="str">
        <f>IF(B149="totale",SUM(M$26:$M148),IF(B149="","",1/$G$18*FISSO!$D$18*K149))</f>
        <v/>
      </c>
      <c r="N149" s="53" t="str">
        <f>IF(B149="totale",SUM($N$26:N148),IF($B149="","",((1/$G$18*FISSO!$E$18*#REF!))))</f>
        <v/>
      </c>
      <c r="P149" s="56" t="e">
        <f>IF(B149="totale",SUM(P$26:P148),ROUND(M149,2))</f>
        <v>#VALUE!</v>
      </c>
      <c r="Q149" s="56" t="str">
        <f t="shared" si="18"/>
        <v/>
      </c>
      <c r="R149" s="56" t="str">
        <f t="shared" si="23"/>
        <v/>
      </c>
      <c r="S149" s="45"/>
    </row>
    <row r="150" spans="2:19" ht="14.25" customHeight="1" x14ac:dyDescent="0.3">
      <c r="B150" s="24" t="str">
        <f t="shared" si="16"/>
        <v/>
      </c>
      <c r="C150" s="25" t="str">
        <f t="shared" si="20"/>
        <v/>
      </c>
      <c r="D150" s="21" t="str">
        <f>IF(B150="Totale",SUM($D$26:D149),IF(B150="","",IF(B150=$L$17,$G$17-(SUM($D$26:D149)),(($A$7*(1/((1+$L$19)^($L$17-B149))))))))</f>
        <v/>
      </c>
      <c r="E150" s="22"/>
      <c r="F150" s="22" t="e">
        <f t="shared" si="17"/>
        <v>#VALUE!</v>
      </c>
      <c r="G150" s="22"/>
      <c r="H150" s="22"/>
      <c r="I150" s="22" t="str">
        <f>IF(B150="Totale",SUM($I$26:I149),IF(B150="","",(($L$18-D150))))</f>
        <v/>
      </c>
      <c r="J150" s="22"/>
      <c r="K150" s="23" t="str">
        <f t="shared" si="24"/>
        <v/>
      </c>
      <c r="L150" s="23" t="e">
        <f>IF(B150="totale",SUM($L$26:L149),IF(B150=" "," ",G150+K150))</f>
        <v>#VALUE!</v>
      </c>
      <c r="M150" s="90" t="str">
        <f>IF(B150="totale",SUM(M$26:$M149),IF(B150="","",1/$G$18*FISSO!$D$18*K150))</f>
        <v/>
      </c>
      <c r="N150" s="53" t="str">
        <f>IF(B150="totale",SUM($N$26:N149),IF($B150="","",((1/$G$18*FISSO!$E$18*#REF!))))</f>
        <v/>
      </c>
      <c r="P150" s="56" t="e">
        <f>IF(B150="totale",SUM(P$26:P149),ROUND(M150,2))</f>
        <v>#VALUE!</v>
      </c>
      <c r="Q150" s="56" t="str">
        <f t="shared" si="18"/>
        <v/>
      </c>
      <c r="R150" s="56" t="str">
        <f t="shared" si="23"/>
        <v/>
      </c>
      <c r="S150" s="45"/>
    </row>
    <row r="151" spans="2:19" ht="14.25" customHeight="1" x14ac:dyDescent="0.3">
      <c r="B151" s="24" t="str">
        <f t="shared" si="16"/>
        <v/>
      </c>
      <c r="C151" s="25" t="str">
        <f t="shared" si="20"/>
        <v/>
      </c>
      <c r="D151" s="21" t="str">
        <f>IF(B151="Totale",SUM($D$26:D150),IF(B151="","",IF(B151=$L$17,$G$17-(SUM($D$26:D150)),(($A$7*(1/((1+$L$19)^($L$17-B150))))))))</f>
        <v/>
      </c>
      <c r="E151" s="22"/>
      <c r="F151" s="22" t="e">
        <f t="shared" si="17"/>
        <v>#VALUE!</v>
      </c>
      <c r="G151" s="22"/>
      <c r="H151" s="22"/>
      <c r="I151" s="22" t="str">
        <f>IF(B151="Totale",SUM($I$26:I150),IF(B151="","",(($L$18-D151))))</f>
        <v/>
      </c>
      <c r="J151" s="22"/>
      <c r="K151" s="23" t="str">
        <f t="shared" si="24"/>
        <v/>
      </c>
      <c r="L151" s="23" t="e">
        <f>IF(B151="totale",SUM($L$26:L150),IF(B151=" "," ",G151+K151))</f>
        <v>#VALUE!</v>
      </c>
      <c r="M151" s="90" t="str">
        <f>IF(B151="totale",SUM(M$26:$M150),IF(B151="","",1/$G$18*FISSO!$D$18*K151))</f>
        <v/>
      </c>
      <c r="N151" s="53" t="str">
        <f>IF(B151="totale",SUM($N$26:N150),IF($B151="","",((1/$G$18*FISSO!$E$18*#REF!))))</f>
        <v/>
      </c>
      <c r="P151" s="56" t="e">
        <f>IF(B151="totale",SUM(P$26:P150),ROUND(M151,2))</f>
        <v>#VALUE!</v>
      </c>
      <c r="Q151" s="56" t="str">
        <f t="shared" si="18"/>
        <v/>
      </c>
      <c r="R151" s="56" t="str">
        <f t="shared" si="23"/>
        <v/>
      </c>
      <c r="S151" s="45"/>
    </row>
    <row r="152" spans="2:19" ht="14.25" customHeight="1" x14ac:dyDescent="0.3">
      <c r="B152" s="24" t="str">
        <f t="shared" si="16"/>
        <v/>
      </c>
      <c r="C152" s="25" t="str">
        <f t="shared" si="20"/>
        <v/>
      </c>
      <c r="D152" s="21" t="str">
        <f>IF(B152="Totale",SUM($D$26:D151),IF(B152="","",IF(B152=$L$17,$G$17-(SUM($D$26:D151)),(($A$7*(1/((1+$L$19)^($L$17-B151))))))))</f>
        <v/>
      </c>
      <c r="E152" s="22"/>
      <c r="F152" s="22" t="e">
        <f t="shared" si="17"/>
        <v>#VALUE!</v>
      </c>
      <c r="G152" s="22"/>
      <c r="H152" s="22"/>
      <c r="I152" s="22" t="str">
        <f>IF(B152="Totale",SUM($I$26:I151),IF(B152="","",(($L$18-D152))))</f>
        <v/>
      </c>
      <c r="J152" s="22"/>
      <c r="K152" s="23" t="str">
        <f t="shared" si="24"/>
        <v/>
      </c>
      <c r="L152" s="23" t="e">
        <f>IF(B152="totale",SUM($L$26:L151),IF(B152=" "," ",G152+K152))</f>
        <v>#VALUE!</v>
      </c>
      <c r="M152" s="90" t="str">
        <f>IF(B152="totale",SUM(M$26:$M151),IF(B152="","",1/$G$18*FISSO!$D$18*K152))</f>
        <v/>
      </c>
      <c r="N152" s="53" t="str">
        <f>IF(B152="totale",SUM($N$26:N151),IF($B152="","",((1/$G$18*FISSO!$E$18*#REF!))))</f>
        <v/>
      </c>
      <c r="P152" s="56" t="e">
        <f>IF(B152="totale",SUM(P$26:P151),ROUND(M152,2))</f>
        <v>#VALUE!</v>
      </c>
      <c r="Q152" s="56" t="str">
        <f t="shared" si="18"/>
        <v/>
      </c>
      <c r="R152" s="56" t="str">
        <f t="shared" si="23"/>
        <v/>
      </c>
      <c r="S152" s="45"/>
    </row>
    <row r="153" spans="2:19" ht="14.25" customHeight="1" x14ac:dyDescent="0.3">
      <c r="B153" s="24" t="str">
        <f t="shared" si="16"/>
        <v/>
      </c>
      <c r="C153" s="25" t="str">
        <f t="shared" si="20"/>
        <v/>
      </c>
      <c r="D153" s="21" t="str">
        <f>IF(B153="Totale",SUM($D$26:D152),IF(B153="","",IF(B153=$L$17,$G$17-(SUM($D$26:D152)),(($A$7*(1/((1+$L$19)^($L$17-B152))))))))</f>
        <v/>
      </c>
      <c r="E153" s="22"/>
      <c r="F153" s="22" t="e">
        <f t="shared" si="17"/>
        <v>#VALUE!</v>
      </c>
      <c r="G153" s="22"/>
      <c r="H153" s="22"/>
      <c r="I153" s="22" t="str">
        <f>IF(B153="Totale",SUM($I$26:I152),IF(B153="","",(($L$18-D153))))</f>
        <v/>
      </c>
      <c r="J153" s="22"/>
      <c r="K153" s="23" t="str">
        <f t="shared" si="24"/>
        <v/>
      </c>
      <c r="L153" s="23" t="e">
        <f>IF(B153="totale",SUM($L$26:L152),IF(B153=" "," ",G153+K153))</f>
        <v>#VALUE!</v>
      </c>
      <c r="M153" s="90" t="str">
        <f>IF(B153="totale",SUM(M$26:$M152),IF(B153="","",1/$G$18*FISSO!$D$18*K153))</f>
        <v/>
      </c>
      <c r="N153" s="53" t="str">
        <f>IF(B153="totale",SUM($N$26:N152),IF($B153="","",((1/$G$18*FISSO!$E$18*#REF!))))</f>
        <v/>
      </c>
      <c r="P153" s="56" t="e">
        <f>IF(B153="totale",SUM(P$26:P152),ROUND(M153,2))</f>
        <v>#VALUE!</v>
      </c>
      <c r="Q153" s="56" t="str">
        <f t="shared" si="18"/>
        <v/>
      </c>
      <c r="R153" s="56" t="str">
        <f t="shared" si="23"/>
        <v/>
      </c>
      <c r="S153" s="45"/>
    </row>
    <row r="154" spans="2:19" ht="14.25" customHeight="1" x14ac:dyDescent="0.3">
      <c r="B154" s="24" t="str">
        <f t="shared" si="16"/>
        <v/>
      </c>
      <c r="C154" s="25" t="str">
        <f t="shared" si="20"/>
        <v/>
      </c>
      <c r="D154" s="21" t="str">
        <f>IF(B154="Totale",SUM($D$26:D153),IF(B154="","",IF(B154=$L$17,$G$17-(SUM($D$26:D153)),(($A$7*(1/((1+$L$19)^($L$17-B153))))))))</f>
        <v/>
      </c>
      <c r="E154" s="22"/>
      <c r="F154" s="22" t="e">
        <f t="shared" si="17"/>
        <v>#VALUE!</v>
      </c>
      <c r="G154" s="22"/>
      <c r="H154" s="22"/>
      <c r="I154" s="22" t="str">
        <f>IF(B154="Totale",SUM($I$26:I153),IF(B154="","",(($L$18-D154))))</f>
        <v/>
      </c>
      <c r="J154" s="22"/>
      <c r="K154" s="23" t="str">
        <f t="shared" si="24"/>
        <v/>
      </c>
      <c r="L154" s="23" t="e">
        <f>IF(B154="totale",SUM($L$26:L153),IF(B154=" "," ",G154+K154))</f>
        <v>#VALUE!</v>
      </c>
      <c r="M154" s="90" t="str">
        <f>IF(B154="totale",SUM(M$26:$M153),IF(B154="","",1/$G$18*FISSO!$D$18*K154))</f>
        <v/>
      </c>
      <c r="N154" s="53" t="str">
        <f>IF(B154="totale",SUM($N$26:N153),IF($B154="","",((1/$G$18*FISSO!$E$18*#REF!))))</f>
        <v/>
      </c>
      <c r="P154" s="56" t="e">
        <f>IF(B154="totale",SUM(P$26:P153),ROUND(M154,2))</f>
        <v>#VALUE!</v>
      </c>
      <c r="Q154" s="56" t="str">
        <f t="shared" si="18"/>
        <v/>
      </c>
      <c r="R154" s="56" t="str">
        <f t="shared" si="23"/>
        <v/>
      </c>
      <c r="S154" s="45"/>
    </row>
    <row r="155" spans="2:19" ht="14.25" customHeight="1" x14ac:dyDescent="0.3">
      <c r="B155" s="24" t="str">
        <f t="shared" ref="B155:B218" si="25">IF($L$17=0,"",IF($L$17&lt;&gt;B154,IF(B154="Totale","",IF(B154="","",B154+1)),"Totale"))</f>
        <v/>
      </c>
      <c r="C155" s="25" t="str">
        <f t="shared" si="20"/>
        <v/>
      </c>
      <c r="D155" s="21" t="str">
        <f>IF(B155="Totale",SUM($D$26:D154),IF(B155="","",IF(B155=$L$17,$G$17-(SUM($D$26:D154)),(($A$7*(1/((1+$L$19)^($L$17-B154))))))))</f>
        <v/>
      </c>
      <c r="E155" s="22"/>
      <c r="F155" s="22" t="e">
        <f t="shared" ref="F155:F218" si="26">ROUND(D155,2)</f>
        <v>#VALUE!</v>
      </c>
      <c r="G155" s="22"/>
      <c r="H155" s="22"/>
      <c r="I155" s="22" t="str">
        <f>IF(B155="Totale",SUM($I$26:I154),IF(B155="","",(($L$18-D155))))</f>
        <v/>
      </c>
      <c r="J155" s="22"/>
      <c r="K155" s="23" t="str">
        <f t="shared" si="24"/>
        <v/>
      </c>
      <c r="L155" s="23" t="e">
        <f>IF(B155="totale",SUM($L$26:L154),IF(B155=" "," ",G155+K155))</f>
        <v>#VALUE!</v>
      </c>
      <c r="M155" s="90" t="str">
        <f>IF(B155="totale",SUM(M$26:$M154),IF(B155="","",1/$G$18*FISSO!$D$18*K155))</f>
        <v/>
      </c>
      <c r="N155" s="53" t="str">
        <f>IF(B155="totale",SUM($N$26:N154),IF($B155="","",((1/$G$18*FISSO!$E$18*#REF!))))</f>
        <v/>
      </c>
      <c r="P155" s="56" t="e">
        <f>IF(B155="totale",SUM(P$26:P154),ROUND(M155,2))</f>
        <v>#VALUE!</v>
      </c>
      <c r="Q155" s="56" t="str">
        <f t="shared" si="18"/>
        <v/>
      </c>
      <c r="R155" s="56" t="str">
        <f t="shared" si="23"/>
        <v/>
      </c>
      <c r="S155" s="45"/>
    </row>
    <row r="156" spans="2:19" ht="14.25" customHeight="1" x14ac:dyDescent="0.3">
      <c r="B156" s="24" t="str">
        <f t="shared" si="25"/>
        <v/>
      </c>
      <c r="C156" s="25" t="str">
        <f t="shared" si="20"/>
        <v/>
      </c>
      <c r="D156" s="21" t="str">
        <f>IF(B156="Totale",SUM($D$26:D155),IF(B156="","",IF(B156=$L$17,$G$17-(SUM($D$26:D155)),(($A$7*(1/((1+$L$19)^($L$17-B155))))))))</f>
        <v/>
      </c>
      <c r="E156" s="22"/>
      <c r="F156" s="22" t="e">
        <f t="shared" si="26"/>
        <v>#VALUE!</v>
      </c>
      <c r="G156" s="22"/>
      <c r="H156" s="22"/>
      <c r="I156" s="22" t="str">
        <f>IF(B156="Totale",SUM($I$26:I155),IF(B156="","",(($L$18-D156))))</f>
        <v/>
      </c>
      <c r="J156" s="22"/>
      <c r="K156" s="23" t="str">
        <f t="shared" si="24"/>
        <v/>
      </c>
      <c r="L156" s="23" t="e">
        <f>IF(B156="totale",SUM($L$26:L155),IF(B156=" "," ",G156+K156))</f>
        <v>#VALUE!</v>
      </c>
      <c r="M156" s="90" t="str">
        <f>IF(B156="totale",SUM(M$26:$M155),IF(B156="","",1/$G$18*FISSO!$D$18*K156))</f>
        <v/>
      </c>
      <c r="N156" s="53" t="str">
        <f>IF(B156="totale",SUM($N$26:N155),IF($B156="","",((1/$G$18*FISSO!$E$18*#REF!))))</f>
        <v/>
      </c>
      <c r="P156" s="56" t="e">
        <f>IF(B156="totale",SUM(P$26:P155),ROUND(M156,2))</f>
        <v>#VALUE!</v>
      </c>
      <c r="Q156" s="56" t="str">
        <f t="shared" si="18"/>
        <v/>
      </c>
      <c r="R156" s="56" t="str">
        <f t="shared" si="23"/>
        <v/>
      </c>
      <c r="S156" s="45"/>
    </row>
    <row r="157" spans="2:19" ht="14.25" customHeight="1" x14ac:dyDescent="0.3">
      <c r="B157" s="24" t="str">
        <f t="shared" si="25"/>
        <v/>
      </c>
      <c r="C157" s="25" t="str">
        <f t="shared" si="20"/>
        <v/>
      </c>
      <c r="D157" s="21" t="str">
        <f>IF(B157="Totale",SUM($D$26:D156),IF(B157="","",IF(B157=$L$17,$G$17-(SUM($D$26:D156)),(($A$7*(1/((1+$L$19)^($L$17-B156))))))))</f>
        <v/>
      </c>
      <c r="E157" s="22"/>
      <c r="F157" s="22" t="e">
        <f t="shared" si="26"/>
        <v>#VALUE!</v>
      </c>
      <c r="G157" s="22"/>
      <c r="H157" s="22"/>
      <c r="I157" s="22" t="str">
        <f>IF(B157="Totale",SUM($I$26:I156),IF(B157="","",(($L$18-D157))))</f>
        <v/>
      </c>
      <c r="J157" s="22"/>
      <c r="K157" s="23" t="str">
        <f t="shared" si="24"/>
        <v/>
      </c>
      <c r="L157" s="23" t="e">
        <f>IF(B157="totale",SUM($L$26:L156),IF(B157=" "," ",G157+K157))</f>
        <v>#VALUE!</v>
      </c>
      <c r="M157" s="90" t="str">
        <f>IF(B157="totale",SUM(M$26:$M156),IF(B157="","",1/$G$18*FISSO!$D$18*K157))</f>
        <v/>
      </c>
      <c r="N157" s="53" t="str">
        <f>IF(B157="totale",SUM($N$26:N156),IF($B157="","",((1/$G$18*FISSO!$E$18*#REF!))))</f>
        <v/>
      </c>
      <c r="P157" s="56" t="e">
        <f>IF(B157="totale",SUM(P$26:P156),ROUND(M157,2))</f>
        <v>#VALUE!</v>
      </c>
      <c r="Q157" s="56" t="str">
        <f t="shared" si="18"/>
        <v/>
      </c>
      <c r="R157" s="56" t="str">
        <f t="shared" si="23"/>
        <v/>
      </c>
      <c r="S157" s="45"/>
    </row>
    <row r="158" spans="2:19" ht="14.25" customHeight="1" x14ac:dyDescent="0.3">
      <c r="B158" s="24" t="str">
        <f t="shared" si="25"/>
        <v/>
      </c>
      <c r="C158" s="25" t="str">
        <f t="shared" si="20"/>
        <v/>
      </c>
      <c r="D158" s="21" t="str">
        <f>IF(B158="Totale",SUM($D$26:D157),IF(B158="","",IF(B158=$L$17,$G$17-(SUM($D$26:D157)),(($A$7*(1/((1+$L$19)^($L$17-B157))))))))</f>
        <v/>
      </c>
      <c r="E158" s="22"/>
      <c r="F158" s="22" t="e">
        <f t="shared" si="26"/>
        <v>#VALUE!</v>
      </c>
      <c r="G158" s="22"/>
      <c r="H158" s="22"/>
      <c r="I158" s="22" t="str">
        <f>IF(B158="Totale",SUM($I$26:I157),IF(B158="","",(($L$18-D158))))</f>
        <v/>
      </c>
      <c r="J158" s="22"/>
      <c r="K158" s="23" t="str">
        <f t="shared" si="24"/>
        <v/>
      </c>
      <c r="L158" s="23" t="e">
        <f>IF(B158="totale",SUM($L$26:L157),IF(B158=" "," ",G158+K158))</f>
        <v>#VALUE!</v>
      </c>
      <c r="M158" s="90" t="str">
        <f>IF(B158="totale",SUM(M$26:$M157),IF(B158="","",1/$G$18*FISSO!$D$18*K158))</f>
        <v/>
      </c>
      <c r="N158" s="53" t="str">
        <f>IF(B158="totale",SUM($N$26:N157),IF($B158="","",((1/$G$18*FISSO!$E$18*#REF!))))</f>
        <v/>
      </c>
      <c r="P158" s="56" t="e">
        <f>IF(B158="totale",SUM(P$26:P157),ROUND(M158,2))</f>
        <v>#VALUE!</v>
      </c>
      <c r="Q158" s="56" t="str">
        <f t="shared" si="18"/>
        <v/>
      </c>
      <c r="R158" s="56" t="str">
        <f t="shared" si="23"/>
        <v/>
      </c>
      <c r="S158" s="45"/>
    </row>
    <row r="159" spans="2:19" ht="14.25" customHeight="1" x14ac:dyDescent="0.3">
      <c r="B159" s="24" t="str">
        <f t="shared" si="25"/>
        <v/>
      </c>
      <c r="C159" s="25" t="str">
        <f t="shared" si="20"/>
        <v/>
      </c>
      <c r="D159" s="21" t="str">
        <f>IF(B159="Totale",SUM($D$26:D158),IF(B159="","",IF(B159=$L$17,$G$17-(SUM($D$26:D158)),(($A$7*(1/((1+$L$19)^($L$17-B158))))))))</f>
        <v/>
      </c>
      <c r="E159" s="22"/>
      <c r="F159" s="22" t="e">
        <f t="shared" si="26"/>
        <v>#VALUE!</v>
      </c>
      <c r="G159" s="22"/>
      <c r="H159" s="22"/>
      <c r="I159" s="22" t="str">
        <f>IF(B159="Totale",SUM($I$26:I158),IF(B159="","",(($L$18-D159))))</f>
        <v/>
      </c>
      <c r="J159" s="22"/>
      <c r="K159" s="23" t="str">
        <f t="shared" si="24"/>
        <v/>
      </c>
      <c r="L159" s="23" t="e">
        <f>IF(B159="totale",SUM($L$26:L158),IF(B159=" "," ",G159+K159))</f>
        <v>#VALUE!</v>
      </c>
      <c r="M159" s="90" t="str">
        <f>IF(B159="totale",SUM(M$26:$M158),IF(B159="","",1/$G$18*FISSO!$D$18*K159))</f>
        <v/>
      </c>
      <c r="N159" s="53" t="str">
        <f>IF(B159="totale",SUM($N$26:N158),IF($B159="","",((1/$G$18*FISSO!$E$18*#REF!))))</f>
        <v/>
      </c>
      <c r="P159" s="56" t="e">
        <f>IF(B159="totale",SUM(P$26:P158),ROUND(M159,2))</f>
        <v>#VALUE!</v>
      </c>
      <c r="Q159" s="56" t="str">
        <f t="shared" si="18"/>
        <v/>
      </c>
      <c r="R159" s="56" t="str">
        <f t="shared" si="23"/>
        <v/>
      </c>
      <c r="S159" s="45"/>
    </row>
    <row r="160" spans="2:19" ht="14.25" customHeight="1" x14ac:dyDescent="0.3">
      <c r="B160" s="24" t="str">
        <f t="shared" si="25"/>
        <v/>
      </c>
      <c r="C160" s="25" t="str">
        <f t="shared" si="20"/>
        <v/>
      </c>
      <c r="D160" s="21" t="str">
        <f>IF(B160="Totale",SUM($D$26:D159),IF(B160="","",IF(B160=$L$17,$G$17-(SUM($D$26:D159)),(($A$7*(1/((1+$L$19)^($L$17-B159))))))))</f>
        <v/>
      </c>
      <c r="E160" s="22"/>
      <c r="F160" s="22" t="e">
        <f t="shared" si="26"/>
        <v>#VALUE!</v>
      </c>
      <c r="G160" s="22"/>
      <c r="H160" s="22"/>
      <c r="I160" s="22" t="str">
        <f>IF(B160="Totale",SUM($I$26:I159),IF(B160="","",(($L$18-D160))))</f>
        <v/>
      </c>
      <c r="J160" s="22"/>
      <c r="K160" s="23" t="str">
        <f t="shared" si="24"/>
        <v/>
      </c>
      <c r="L160" s="23" t="e">
        <f>IF(B160="totale",SUM($L$26:L159),IF(B160=" "," ",G160+K160))</f>
        <v>#VALUE!</v>
      </c>
      <c r="M160" s="90" t="str">
        <f>IF(B160="totale",SUM(M$26:$M159),IF(B160="","",1/$G$18*FISSO!$D$18*K160))</f>
        <v/>
      </c>
      <c r="N160" s="53" t="str">
        <f>IF(B160="totale",SUM($N$26:N159),IF($B160="","",((1/$G$18*FISSO!$E$18*#REF!))))</f>
        <v/>
      </c>
      <c r="P160" s="56" t="e">
        <f>IF(B160="totale",SUM(P$26:P159),ROUND(M160,2))</f>
        <v>#VALUE!</v>
      </c>
      <c r="Q160" s="56" t="str">
        <f t="shared" si="18"/>
        <v/>
      </c>
      <c r="R160" s="56" t="str">
        <f t="shared" si="23"/>
        <v/>
      </c>
      <c r="S160" s="45"/>
    </row>
    <row r="161" spans="2:19" ht="14.25" customHeight="1" x14ac:dyDescent="0.3">
      <c r="B161" s="24" t="str">
        <f t="shared" si="25"/>
        <v/>
      </c>
      <c r="C161" s="25" t="str">
        <f t="shared" si="20"/>
        <v/>
      </c>
      <c r="D161" s="21" t="str">
        <f>IF(B161="Totale",SUM($D$26:D160),IF(B161="","",IF(B161=$L$17,$G$17-(SUM($D$26:D160)),(($A$7*(1/((1+$L$19)^($L$17-B160))))))))</f>
        <v/>
      </c>
      <c r="E161" s="22"/>
      <c r="F161" s="22" t="e">
        <f t="shared" si="26"/>
        <v>#VALUE!</v>
      </c>
      <c r="G161" s="22"/>
      <c r="H161" s="22"/>
      <c r="I161" s="22" t="str">
        <f>IF(B161="Totale",SUM($I$26:I160),IF(B161="","",(($L$18-D161))))</f>
        <v/>
      </c>
      <c r="J161" s="22"/>
      <c r="K161" s="23" t="str">
        <f t="shared" si="24"/>
        <v/>
      </c>
      <c r="L161" s="23" t="e">
        <f>IF(B161="totale",SUM($L$26:L160),IF(B161=" "," ",G161+K161))</f>
        <v>#VALUE!</v>
      </c>
      <c r="M161" s="90" t="str">
        <f>IF(B161="totale",SUM(M$26:$M160),IF(B161="","",1/$G$18*FISSO!$D$18*K161))</f>
        <v/>
      </c>
      <c r="N161" s="53" t="str">
        <f>IF(B161="totale",SUM($N$26:N160),IF($B161="","",((1/$G$18*FISSO!$E$18*#REF!))))</f>
        <v/>
      </c>
      <c r="P161" s="56" t="e">
        <f>IF(B161="totale",SUM(P$26:P160),ROUND(M161,2))</f>
        <v>#VALUE!</v>
      </c>
      <c r="Q161" s="56" t="str">
        <f t="shared" si="18"/>
        <v/>
      </c>
      <c r="R161" s="56" t="str">
        <f t="shared" si="23"/>
        <v/>
      </c>
      <c r="S161" s="45"/>
    </row>
    <row r="162" spans="2:19" ht="14.25" customHeight="1" x14ac:dyDescent="0.3">
      <c r="B162" s="24" t="str">
        <f t="shared" si="25"/>
        <v/>
      </c>
      <c r="C162" s="25" t="str">
        <f t="shared" si="20"/>
        <v/>
      </c>
      <c r="D162" s="21" t="str">
        <f>IF(B162="Totale",SUM($D$26:D161),IF(B162="","",IF(B162=$L$17,$G$17-(SUM($D$26:D161)),(($A$7*(1/((1+$L$19)^($L$17-B161))))))))</f>
        <v/>
      </c>
      <c r="E162" s="22"/>
      <c r="F162" s="22" t="e">
        <f t="shared" si="26"/>
        <v>#VALUE!</v>
      </c>
      <c r="G162" s="22"/>
      <c r="H162" s="22"/>
      <c r="I162" s="22" t="str">
        <f>IF(B162="Totale",SUM($I$26:I161),IF(B162="","",(($L$18-D162))))</f>
        <v/>
      </c>
      <c r="J162" s="22"/>
      <c r="K162" s="23" t="str">
        <f t="shared" si="24"/>
        <v/>
      </c>
      <c r="L162" s="23" t="e">
        <f>IF(B162="totale",SUM($L$26:L161),IF(B162=" "," ",G162+K162))</f>
        <v>#VALUE!</v>
      </c>
      <c r="M162" s="90" t="str">
        <f>IF(B162="totale",SUM(M$26:$M161),IF(B162="","",1/$G$18*FISSO!$D$18*K162))</f>
        <v/>
      </c>
      <c r="N162" s="53" t="str">
        <f>IF(B162="totale",SUM($N$26:N161),IF($B162="","",((1/$G$18*FISSO!$E$18*#REF!))))</f>
        <v/>
      </c>
      <c r="P162" s="56" t="e">
        <f>IF(B162="totale",SUM(P$26:P161),ROUND(M162,2))</f>
        <v>#VALUE!</v>
      </c>
      <c r="Q162" s="56" t="str">
        <f t="shared" si="18"/>
        <v/>
      </c>
      <c r="R162" s="56" t="str">
        <f t="shared" si="23"/>
        <v/>
      </c>
      <c r="S162" s="45"/>
    </row>
    <row r="163" spans="2:19" ht="14.25" customHeight="1" x14ac:dyDescent="0.3">
      <c r="B163" s="24" t="str">
        <f t="shared" si="25"/>
        <v/>
      </c>
      <c r="C163" s="25" t="str">
        <f t="shared" si="20"/>
        <v/>
      </c>
      <c r="D163" s="21" t="str">
        <f>IF(B163="Totale",SUM($D$26:D162),IF(B163="","",IF(B163=$L$17,$G$17-(SUM($D$26:D162)),(($A$7*(1/((1+$L$19)^($L$17-B162))))))))</f>
        <v/>
      </c>
      <c r="E163" s="22"/>
      <c r="F163" s="22" t="e">
        <f t="shared" si="26"/>
        <v>#VALUE!</v>
      </c>
      <c r="G163" s="22"/>
      <c r="H163" s="22"/>
      <c r="I163" s="22" t="str">
        <f>IF(B163="Totale",SUM($I$26:I162),IF(B163="","",(($L$18-D163))))</f>
        <v/>
      </c>
      <c r="J163" s="22"/>
      <c r="K163" s="23" t="str">
        <f t="shared" si="24"/>
        <v/>
      </c>
      <c r="L163" s="23" t="e">
        <f>IF(B163="totale",SUM($L$26:L162),IF(B163=" "," ",G163+K163))</f>
        <v>#VALUE!</v>
      </c>
      <c r="M163" s="90" t="str">
        <f>IF(B163="totale",SUM(M$26:$M162),IF(B163="","",1/$G$18*FISSO!$D$18*K163))</f>
        <v/>
      </c>
      <c r="N163" s="53" t="str">
        <f>IF(B163="totale",SUM($N$26:N162),IF($B163="","",((1/$G$18*FISSO!$E$18*#REF!))))</f>
        <v/>
      </c>
      <c r="P163" s="56" t="e">
        <f>IF(B163="totale",SUM(P$26:P162),ROUND(M163,2))</f>
        <v>#VALUE!</v>
      </c>
      <c r="Q163" s="56" t="str">
        <f t="shared" si="18"/>
        <v/>
      </c>
      <c r="R163" s="56" t="str">
        <f t="shared" si="23"/>
        <v/>
      </c>
      <c r="S163" s="45"/>
    </row>
    <row r="164" spans="2:19" ht="14.25" customHeight="1" x14ac:dyDescent="0.3">
      <c r="B164" s="24" t="str">
        <f t="shared" si="25"/>
        <v/>
      </c>
      <c r="C164" s="25" t="str">
        <f t="shared" si="20"/>
        <v/>
      </c>
      <c r="D164" s="21" t="str">
        <f>IF(B164="Totale",SUM($D$26:D163),IF(B164="","",IF(B164=$L$17,$G$17-(SUM($D$26:D163)),(($A$7*(1/((1+$L$19)^($L$17-B163))))))))</f>
        <v/>
      </c>
      <c r="E164" s="22"/>
      <c r="F164" s="22" t="e">
        <f t="shared" si="26"/>
        <v>#VALUE!</v>
      </c>
      <c r="G164" s="22"/>
      <c r="H164" s="22"/>
      <c r="I164" s="22" t="str">
        <f>IF(B164="Totale",SUM($I$26:I163),IF(B164="","",(($L$18-D164))))</f>
        <v/>
      </c>
      <c r="J164" s="22"/>
      <c r="K164" s="23" t="str">
        <f t="shared" si="24"/>
        <v/>
      </c>
      <c r="L164" s="23" t="e">
        <f>IF(B164="totale",SUM($L$26:L163),IF(B164=" "," ",G164+K164))</f>
        <v>#VALUE!</v>
      </c>
      <c r="M164" s="90" t="str">
        <f>IF(B164="totale",SUM(M$26:$M163),IF(B164="","",1/$G$18*FISSO!$D$18*K164))</f>
        <v/>
      </c>
      <c r="N164" s="53" t="str">
        <f>IF(B164="totale",SUM($N$26:N163),IF($B164="","",((1/$G$18*FISSO!$E$18*#REF!))))</f>
        <v/>
      </c>
      <c r="P164" s="56" t="e">
        <f>IF(B164="totale",SUM(P$26:P163),ROUND(M164,2))</f>
        <v>#VALUE!</v>
      </c>
      <c r="Q164" s="56" t="str">
        <f t="shared" si="18"/>
        <v/>
      </c>
      <c r="R164" s="56" t="str">
        <f t="shared" si="23"/>
        <v/>
      </c>
      <c r="S164" s="45"/>
    </row>
    <row r="165" spans="2:19" ht="14.25" customHeight="1" x14ac:dyDescent="0.3">
      <c r="B165" s="24" t="str">
        <f t="shared" si="25"/>
        <v/>
      </c>
      <c r="C165" s="25" t="str">
        <f t="shared" si="20"/>
        <v/>
      </c>
      <c r="D165" s="21" t="str">
        <f>IF(B165="Totale",SUM($D$26:D164),IF(B165="","",IF(B165=$L$17,$G$17-(SUM($D$26:D164)),(($A$7*(1/((1+$L$19)^($L$17-B164))))))))</f>
        <v/>
      </c>
      <c r="E165" s="22"/>
      <c r="F165" s="22" t="e">
        <f t="shared" si="26"/>
        <v>#VALUE!</v>
      </c>
      <c r="G165" s="22"/>
      <c r="H165" s="22"/>
      <c r="I165" s="22" t="str">
        <f>IF(B165="Totale",SUM($I$26:I164),IF(B165="","",(($L$18-D165))))</f>
        <v/>
      </c>
      <c r="J165" s="22"/>
      <c r="K165" s="23" t="str">
        <f t="shared" ref="K165:K228" si="27">IF(B165="Totale",SUM(D165:I165),IF(B165="","",SUM(D165:I165)))</f>
        <v/>
      </c>
      <c r="L165" s="23" t="e">
        <f>IF(B165="totale",SUM($L$26:L164),IF(B165=" "," ",G165+K165))</f>
        <v>#VALUE!</v>
      </c>
      <c r="M165" s="90" t="str">
        <f>IF(B165="totale",SUM(M$26:$M164),IF(B165="","",1/$G$18*FISSO!$D$18*K165))</f>
        <v/>
      </c>
      <c r="N165" s="53" t="str">
        <f>IF(B165="totale",SUM($N$26:N164),IF($B165="","",((1/$G$18*FISSO!$E$18*#REF!))))</f>
        <v/>
      </c>
      <c r="P165" s="56" t="e">
        <f>IF(B165="totale",SUM(P$26:P164),ROUND(M165,2))</f>
        <v>#VALUE!</v>
      </c>
      <c r="Q165" s="56" t="str">
        <f t="shared" ref="Q165:Q228" si="28">IF(B165="","",P165)</f>
        <v/>
      </c>
      <c r="R165" s="56" t="str">
        <f t="shared" si="23"/>
        <v/>
      </c>
      <c r="S165" s="45"/>
    </row>
    <row r="166" spans="2:19" ht="14.25" customHeight="1" x14ac:dyDescent="0.3">
      <c r="B166" s="24" t="str">
        <f t="shared" si="25"/>
        <v/>
      </c>
      <c r="C166" s="25" t="str">
        <f t="shared" si="20"/>
        <v/>
      </c>
      <c r="D166" s="21" t="str">
        <f>IF(B166="Totale",SUM($D$26:D165),IF(B166="","",IF(B166=$L$17,$G$17-(SUM($D$26:D165)),(($A$7*(1/((1+$L$19)^($L$17-B165))))))))</f>
        <v/>
      </c>
      <c r="E166" s="22"/>
      <c r="F166" s="22" t="e">
        <f t="shared" si="26"/>
        <v>#VALUE!</v>
      </c>
      <c r="G166" s="22"/>
      <c r="H166" s="22"/>
      <c r="I166" s="22" t="str">
        <f>IF(B166="Totale",SUM($I$26:I165),IF(B166="","",(($L$18-D166))))</f>
        <v/>
      </c>
      <c r="J166" s="22"/>
      <c r="K166" s="23" t="str">
        <f t="shared" si="27"/>
        <v/>
      </c>
      <c r="L166" s="23" t="e">
        <f>IF(B166="totale",SUM($L$26:L165),IF(B166=" "," ",G166+K166))</f>
        <v>#VALUE!</v>
      </c>
      <c r="M166" s="90" t="str">
        <f>IF(B166="totale",SUM(M$26:$M165),IF(B166="","",1/$G$18*FISSO!$D$18*K166))</f>
        <v/>
      </c>
      <c r="N166" s="53" t="str">
        <f>IF(B166="totale",SUM($N$26:N165),IF($B166="","",((1/$G$18*FISSO!$E$18*#REF!))))</f>
        <v/>
      </c>
      <c r="P166" s="56" t="e">
        <f>IF(B166="totale",SUM(P$26:P165),ROUND(M166,2))</f>
        <v>#VALUE!</v>
      </c>
      <c r="Q166" s="56" t="str">
        <f t="shared" si="28"/>
        <v/>
      </c>
      <c r="R166" s="56" t="str">
        <f t="shared" si="23"/>
        <v/>
      </c>
      <c r="S166" s="45"/>
    </row>
    <row r="167" spans="2:19" ht="14.25" customHeight="1" x14ac:dyDescent="0.3">
      <c r="B167" s="24" t="str">
        <f t="shared" si="25"/>
        <v/>
      </c>
      <c r="C167" s="25" t="str">
        <f t="shared" si="20"/>
        <v/>
      </c>
      <c r="D167" s="21" t="str">
        <f>IF(B167="Totale",SUM($D$26:D166),IF(B167="","",IF(B167=$L$17,$G$17-(SUM($D$26:D166)),(($A$7*(1/((1+$L$19)^($L$17-B166))))))))</f>
        <v/>
      </c>
      <c r="E167" s="22"/>
      <c r="F167" s="22" t="e">
        <f t="shared" si="26"/>
        <v>#VALUE!</v>
      </c>
      <c r="G167" s="22"/>
      <c r="H167" s="22"/>
      <c r="I167" s="22" t="str">
        <f>IF(B167="Totale",SUM($I$26:I166),IF(B167="","",(($L$18-D167))))</f>
        <v/>
      </c>
      <c r="J167" s="22"/>
      <c r="K167" s="23" t="str">
        <f t="shared" si="27"/>
        <v/>
      </c>
      <c r="L167" s="23" t="e">
        <f>IF(B167="totale",SUM($L$26:L166),IF(B167=" "," ",G167+K167))</f>
        <v>#VALUE!</v>
      </c>
      <c r="M167" s="90" t="str">
        <f>IF(B167="totale",SUM(M$26:$M166),IF(B167="","",1/$G$18*FISSO!$D$18*K167))</f>
        <v/>
      </c>
      <c r="N167" s="53" t="str">
        <f>IF(B167="totale",SUM($N$26:N166),IF($B167="","",((1/$G$18*FISSO!$E$18*#REF!))))</f>
        <v/>
      </c>
      <c r="P167" s="56" t="e">
        <f>IF(B167="totale",SUM(P$26:P166),ROUND(M167,2))</f>
        <v>#VALUE!</v>
      </c>
      <c r="Q167" s="56" t="str">
        <f t="shared" si="28"/>
        <v/>
      </c>
      <c r="R167" s="56" t="str">
        <f t="shared" si="23"/>
        <v/>
      </c>
      <c r="S167" s="45"/>
    </row>
    <row r="168" spans="2:19" ht="14.25" customHeight="1" x14ac:dyDescent="0.3">
      <c r="B168" s="24" t="str">
        <f t="shared" si="25"/>
        <v/>
      </c>
      <c r="C168" s="25" t="str">
        <f t="shared" ref="C168:C231" si="29">IF($L$17=0,"",IF($L$17&lt;&gt;B167,IF(B167="Totale","",IF(B167="","",DATE(YEAR(C167),MONTH(C167)+1,DAY(C167)))),""))</f>
        <v/>
      </c>
      <c r="D168" s="21" t="str">
        <f>IF(B168="Totale",SUM($D$26:D167),IF(B168="","",IF(B168=$L$17,$G$17-(SUM($D$26:D167)),(($A$7*(1/((1+$L$19)^($L$17-B167))))))))</f>
        <v/>
      </c>
      <c r="E168" s="22"/>
      <c r="F168" s="22" t="e">
        <f t="shared" si="26"/>
        <v>#VALUE!</v>
      </c>
      <c r="G168" s="22"/>
      <c r="H168" s="22"/>
      <c r="I168" s="22" t="str">
        <f>IF(B168="Totale",SUM($I$26:I167),IF(B168="","",(($L$18-D168))))</f>
        <v/>
      </c>
      <c r="J168" s="22"/>
      <c r="K168" s="23" t="str">
        <f t="shared" si="27"/>
        <v/>
      </c>
      <c r="L168" s="23" t="e">
        <f>IF(B168="totale",SUM($L$26:L167),IF(B168=" "," ",G168+K168))</f>
        <v>#VALUE!</v>
      </c>
      <c r="M168" s="90" t="str">
        <f>IF(B168="totale",SUM(M$26:$M167),IF(B168="","",1/$G$18*FISSO!$D$18*K168))</f>
        <v/>
      </c>
      <c r="N168" s="53" t="str">
        <f>IF(B168="totale",SUM($N$26:N167),IF($B168="","",((1/$G$18*FISSO!$E$18*#REF!))))</f>
        <v/>
      </c>
      <c r="P168" s="56" t="e">
        <f>IF(B168="totale",SUM(P$26:P167),ROUND(M168,2))</f>
        <v>#VALUE!</v>
      </c>
      <c r="Q168" s="56" t="str">
        <f t="shared" si="28"/>
        <v/>
      </c>
      <c r="R168" s="56" t="str">
        <f t="shared" si="23"/>
        <v/>
      </c>
      <c r="S168" s="45"/>
    </row>
    <row r="169" spans="2:19" ht="14.25" customHeight="1" x14ac:dyDescent="0.3">
      <c r="B169" s="24" t="str">
        <f t="shared" si="25"/>
        <v/>
      </c>
      <c r="C169" s="25" t="str">
        <f t="shared" si="29"/>
        <v/>
      </c>
      <c r="D169" s="21" t="str">
        <f>IF(B169="Totale",SUM($D$26:D168),IF(B169="","",IF(B169=$L$17,$G$17-(SUM($D$26:D168)),(($A$7*(1/((1+$L$19)^($L$17-B168))))))))</f>
        <v/>
      </c>
      <c r="E169" s="22"/>
      <c r="F169" s="22" t="e">
        <f t="shared" si="26"/>
        <v>#VALUE!</v>
      </c>
      <c r="G169" s="22"/>
      <c r="H169" s="22"/>
      <c r="I169" s="22" t="str">
        <f>IF(B169="Totale",SUM($I$26:I168),IF(B169="","",(($L$18-D169))))</f>
        <v/>
      </c>
      <c r="J169" s="22"/>
      <c r="K169" s="23" t="str">
        <f t="shared" si="27"/>
        <v/>
      </c>
      <c r="L169" s="23" t="e">
        <f>IF(B169="totale",SUM($L$26:L168),IF(B169=" "," ",G169+K169))</f>
        <v>#VALUE!</v>
      </c>
      <c r="M169" s="90" t="str">
        <f>IF(B169="totale",SUM(M$26:$M168),IF(B169="","",1/$G$18*FISSO!$D$18*K169))</f>
        <v/>
      </c>
      <c r="N169" s="53" t="str">
        <f>IF(B169="totale",SUM($N$26:N168),IF($B169="","",((1/$G$18*FISSO!$E$18*#REF!))))</f>
        <v/>
      </c>
      <c r="P169" s="56" t="e">
        <f>IF(B169="totale",SUM(P$26:P168),ROUND(M169,2))</f>
        <v>#VALUE!</v>
      </c>
      <c r="Q169" s="56" t="str">
        <f t="shared" si="28"/>
        <v/>
      </c>
      <c r="R169" s="56" t="str">
        <f t="shared" si="23"/>
        <v/>
      </c>
      <c r="S169" s="45"/>
    </row>
    <row r="170" spans="2:19" ht="14.25" customHeight="1" x14ac:dyDescent="0.3">
      <c r="B170" s="24" t="str">
        <f t="shared" si="25"/>
        <v/>
      </c>
      <c r="C170" s="25" t="str">
        <f t="shared" si="29"/>
        <v/>
      </c>
      <c r="D170" s="21" t="str">
        <f>IF(B170="Totale",SUM($D$26:D169),IF(B170="","",IF(B170=$L$17,$G$17-(SUM($D$26:D169)),(($A$7*(1/((1+$L$19)^($L$17-B169))))))))</f>
        <v/>
      </c>
      <c r="E170" s="22"/>
      <c r="F170" s="22" t="e">
        <f t="shared" si="26"/>
        <v>#VALUE!</v>
      </c>
      <c r="G170" s="22"/>
      <c r="H170" s="22"/>
      <c r="I170" s="22" t="str">
        <f>IF(B170="Totale",SUM($I$26:I169),IF(B170="","",(($L$18-D170))))</f>
        <v/>
      </c>
      <c r="J170" s="22"/>
      <c r="K170" s="23" t="str">
        <f t="shared" si="27"/>
        <v/>
      </c>
      <c r="L170" s="23" t="e">
        <f>IF(B170="totale",SUM($L$26:L169),IF(B170=" "," ",G170+K170))</f>
        <v>#VALUE!</v>
      </c>
      <c r="M170" s="90" t="str">
        <f>IF(B170="totale",SUM(M$26:$M169),IF(B170="","",1/$G$18*FISSO!$D$18*K170))</f>
        <v/>
      </c>
      <c r="N170" s="53" t="str">
        <f>IF(B170="totale",SUM($N$26:N169),IF($B170="","",((1/$G$18*FISSO!$E$18*#REF!))))</f>
        <v/>
      </c>
      <c r="P170" s="56" t="e">
        <f>IF(B170="totale",SUM(P$26:P169),ROUND(M170,2))</f>
        <v>#VALUE!</v>
      </c>
      <c r="Q170" s="56" t="str">
        <f t="shared" si="28"/>
        <v/>
      </c>
      <c r="R170" s="56" t="str">
        <f t="shared" si="23"/>
        <v/>
      </c>
      <c r="S170" s="45"/>
    </row>
    <row r="171" spans="2:19" ht="14.25" customHeight="1" x14ac:dyDescent="0.3">
      <c r="B171" s="24" t="str">
        <f t="shared" si="25"/>
        <v/>
      </c>
      <c r="C171" s="25" t="str">
        <f t="shared" si="29"/>
        <v/>
      </c>
      <c r="D171" s="21" t="str">
        <f>IF(B171="Totale",SUM($D$26:D170),IF(B171="","",IF(B171=$L$17,$G$17-(SUM($D$26:D170)),(($A$7*(1/((1+$L$19)^($L$17-B170))))))))</f>
        <v/>
      </c>
      <c r="E171" s="22"/>
      <c r="F171" s="22" t="e">
        <f t="shared" si="26"/>
        <v>#VALUE!</v>
      </c>
      <c r="G171" s="22"/>
      <c r="H171" s="22"/>
      <c r="I171" s="22" t="str">
        <f>IF(B171="Totale",SUM($I$26:I170),IF(B171="","",(($L$18-D171))))</f>
        <v/>
      </c>
      <c r="J171" s="22"/>
      <c r="K171" s="23" t="str">
        <f t="shared" si="27"/>
        <v/>
      </c>
      <c r="L171" s="23" t="e">
        <f>IF(B171="totale",SUM($L$26:L170),IF(B171=" "," ",G171+K171))</f>
        <v>#VALUE!</v>
      </c>
      <c r="M171" s="90" t="str">
        <f>IF(B171="totale",SUM(M$26:$M170),IF(B171="","",1/$G$18*FISSO!$D$18*K171))</f>
        <v/>
      </c>
      <c r="N171" s="53" t="str">
        <f>IF(B171="totale",SUM($N$26:N170),IF($B171="","",((1/$G$18*FISSO!$E$18*#REF!))))</f>
        <v/>
      </c>
      <c r="P171" s="56" t="e">
        <f>IF(B171="totale",SUM(P$26:P170),ROUND(M171,2))</f>
        <v>#VALUE!</v>
      </c>
      <c r="Q171" s="56" t="str">
        <f t="shared" si="28"/>
        <v/>
      </c>
      <c r="R171" s="56" t="str">
        <f t="shared" si="23"/>
        <v/>
      </c>
      <c r="S171" s="45"/>
    </row>
    <row r="172" spans="2:19" ht="14.25" customHeight="1" x14ac:dyDescent="0.3">
      <c r="B172" s="24" t="str">
        <f t="shared" si="25"/>
        <v/>
      </c>
      <c r="C172" s="25" t="str">
        <f t="shared" si="29"/>
        <v/>
      </c>
      <c r="D172" s="21" t="str">
        <f>IF(B172="Totale",SUM($D$26:D171),IF(B172="","",IF(B172=$L$17,$G$17-(SUM($D$26:D171)),(($A$7*(1/((1+$L$19)^($L$17-B171))))))))</f>
        <v/>
      </c>
      <c r="E172" s="22"/>
      <c r="F172" s="22" t="e">
        <f t="shared" si="26"/>
        <v>#VALUE!</v>
      </c>
      <c r="G172" s="22"/>
      <c r="H172" s="22"/>
      <c r="I172" s="22" t="str">
        <f>IF(B172="Totale",SUM($I$26:I171),IF(B172="","",(($L$18-D172))))</f>
        <v/>
      </c>
      <c r="J172" s="22"/>
      <c r="K172" s="23" t="str">
        <f t="shared" si="27"/>
        <v/>
      </c>
      <c r="L172" s="23" t="e">
        <f>IF(B172="totale",SUM($L$26:L171),IF(B172=" "," ",G172+K172))</f>
        <v>#VALUE!</v>
      </c>
      <c r="M172" s="90" t="str">
        <f>IF(B172="totale",SUM(M$26:$M171),IF(B172="","",1/$G$18*FISSO!$D$18*K172))</f>
        <v/>
      </c>
      <c r="N172" s="53" t="str">
        <f>IF(B172="totale",SUM($N$26:N171),IF($B172="","",((1/$G$18*FISSO!$E$18*#REF!))))</f>
        <v/>
      </c>
      <c r="P172" s="56" t="e">
        <f>IF(B172="totale",SUM(P$26:P171),ROUND(M172,2))</f>
        <v>#VALUE!</v>
      </c>
      <c r="Q172" s="56" t="str">
        <f t="shared" si="28"/>
        <v/>
      </c>
      <c r="R172" s="56" t="str">
        <f t="shared" si="23"/>
        <v/>
      </c>
      <c r="S172" s="45"/>
    </row>
    <row r="173" spans="2:19" ht="14.25" customHeight="1" x14ac:dyDescent="0.3">
      <c r="B173" s="24" t="str">
        <f t="shared" si="25"/>
        <v/>
      </c>
      <c r="C173" s="25" t="str">
        <f t="shared" si="29"/>
        <v/>
      </c>
      <c r="D173" s="21" t="str">
        <f>IF(B173="Totale",SUM($D$26:D172),IF(B173="","",IF(B173=$L$17,$G$17-(SUM($D$26:D172)),(($A$7*(1/((1+$L$19)^($L$17-B172))))))))</f>
        <v/>
      </c>
      <c r="E173" s="22"/>
      <c r="F173" s="22" t="e">
        <f t="shared" si="26"/>
        <v>#VALUE!</v>
      </c>
      <c r="G173" s="22"/>
      <c r="H173" s="22"/>
      <c r="I173" s="22" t="str">
        <f>IF(B173="Totale",SUM($I$26:I172),IF(B173="","",(($L$18-D173))))</f>
        <v/>
      </c>
      <c r="J173" s="22"/>
      <c r="K173" s="23" t="str">
        <f t="shared" si="27"/>
        <v/>
      </c>
      <c r="L173" s="23" t="e">
        <f>IF(B173="totale",SUM($L$26:L172),IF(B173=" "," ",G173+K173))</f>
        <v>#VALUE!</v>
      </c>
      <c r="M173" s="90" t="str">
        <f>IF(B173="totale",SUM(M$26:$M172),IF(B173="","",1/$G$18*FISSO!$D$18*K173))</f>
        <v/>
      </c>
      <c r="N173" s="53" t="str">
        <f>IF(B173="totale",SUM($N$26:N172),IF($B173="","",((1/$G$18*FISSO!$E$18*#REF!))))</f>
        <v/>
      </c>
      <c r="P173" s="56" t="e">
        <f>IF(B173="totale",SUM(P$26:P172),ROUND(M173,2))</f>
        <v>#VALUE!</v>
      </c>
      <c r="Q173" s="56" t="str">
        <f t="shared" si="28"/>
        <v/>
      </c>
      <c r="R173" s="56" t="str">
        <f t="shared" ref="R173:R236" si="30">IF(B173="","",K173-P173)</f>
        <v/>
      </c>
      <c r="S173" s="45"/>
    </row>
    <row r="174" spans="2:19" ht="14.25" customHeight="1" x14ac:dyDescent="0.3">
      <c r="B174" s="24" t="str">
        <f t="shared" si="25"/>
        <v/>
      </c>
      <c r="C174" s="25" t="str">
        <f t="shared" si="29"/>
        <v/>
      </c>
      <c r="D174" s="21" t="str">
        <f>IF(B174="Totale",SUM($D$26:D173),IF(B174="","",IF(B174=$L$17,$G$17-(SUM($D$26:D173)),(($A$7*(1/((1+$L$19)^($L$17-B173))))))))</f>
        <v/>
      </c>
      <c r="E174" s="22"/>
      <c r="F174" s="22" t="e">
        <f t="shared" si="26"/>
        <v>#VALUE!</v>
      </c>
      <c r="G174" s="22"/>
      <c r="H174" s="22"/>
      <c r="I174" s="22" t="str">
        <f>IF(B174="Totale",SUM($I$26:I173),IF(B174="","",(($L$18-D174))))</f>
        <v/>
      </c>
      <c r="J174" s="22"/>
      <c r="K174" s="23" t="str">
        <f t="shared" si="27"/>
        <v/>
      </c>
      <c r="L174" s="23" t="e">
        <f>IF(B174="totale",SUM($L$26:L173),IF(B174=" "," ",G174+K174))</f>
        <v>#VALUE!</v>
      </c>
      <c r="M174" s="90" t="str">
        <f>IF(B174="totale",SUM(M$26:$M173),IF(B174="","",1/$G$18*FISSO!$D$18*K174))</f>
        <v/>
      </c>
      <c r="N174" s="53" t="str">
        <f>IF(B174="totale",SUM($N$26:N173),IF($B174="","",((1/$G$18*FISSO!$E$18*#REF!))))</f>
        <v/>
      </c>
      <c r="P174" s="56" t="e">
        <f>IF(B174="totale",SUM(P$26:P173),ROUND(M174,2))</f>
        <v>#VALUE!</v>
      </c>
      <c r="Q174" s="56" t="str">
        <f t="shared" si="28"/>
        <v/>
      </c>
      <c r="R174" s="56" t="str">
        <f t="shared" si="30"/>
        <v/>
      </c>
      <c r="S174" s="45"/>
    </row>
    <row r="175" spans="2:19" ht="14.25" customHeight="1" x14ac:dyDescent="0.3">
      <c r="B175" s="24" t="str">
        <f t="shared" si="25"/>
        <v/>
      </c>
      <c r="C175" s="25" t="str">
        <f t="shared" si="29"/>
        <v/>
      </c>
      <c r="D175" s="21" t="str">
        <f>IF(B175="Totale",SUM($D$26:D174),IF(B175="","",IF(B175=$L$17,$G$17-(SUM($D$26:D174)),(($A$7*(1/((1+$L$19)^($L$17-B174))))))))</f>
        <v/>
      </c>
      <c r="E175" s="22"/>
      <c r="F175" s="22" t="e">
        <f t="shared" si="26"/>
        <v>#VALUE!</v>
      </c>
      <c r="G175" s="22"/>
      <c r="H175" s="22"/>
      <c r="I175" s="22" t="str">
        <f>IF(B175="Totale",SUM($I$26:I174),IF(B175="","",(($L$18-D175))))</f>
        <v/>
      </c>
      <c r="J175" s="22"/>
      <c r="K175" s="23" t="str">
        <f t="shared" si="27"/>
        <v/>
      </c>
      <c r="L175" s="23" t="e">
        <f>IF(B175="totale",SUM($L$26:L174),IF(B175=" "," ",G175+K175))</f>
        <v>#VALUE!</v>
      </c>
      <c r="M175" s="90" t="str">
        <f>IF(B175="totale",SUM(M$26:$M174),IF(B175="","",1/$G$18*FISSO!$D$18*K175))</f>
        <v/>
      </c>
      <c r="N175" s="53" t="str">
        <f>IF(B175="totale",SUM($N$26:N174),IF($B175="","",((1/$G$18*FISSO!$E$18*#REF!))))</f>
        <v/>
      </c>
      <c r="P175" s="56" t="e">
        <f>IF(B175="totale",SUM(P$26:P174),ROUND(M175,2))</f>
        <v>#VALUE!</v>
      </c>
      <c r="Q175" s="56" t="str">
        <f t="shared" si="28"/>
        <v/>
      </c>
      <c r="R175" s="56" t="str">
        <f t="shared" si="30"/>
        <v/>
      </c>
      <c r="S175" s="45"/>
    </row>
    <row r="176" spans="2:19" ht="14.25" customHeight="1" x14ac:dyDescent="0.3">
      <c r="B176" s="24" t="str">
        <f t="shared" si="25"/>
        <v/>
      </c>
      <c r="C176" s="25" t="str">
        <f t="shared" si="29"/>
        <v/>
      </c>
      <c r="D176" s="21" t="str">
        <f>IF(B176="Totale",SUM($D$26:D175),IF(B176="","",IF(B176=$L$17,$G$17-(SUM($D$26:D175)),(($A$7*(1/((1+$L$19)^($L$17-B175))))))))</f>
        <v/>
      </c>
      <c r="E176" s="22"/>
      <c r="F176" s="22" t="e">
        <f t="shared" si="26"/>
        <v>#VALUE!</v>
      </c>
      <c r="G176" s="22"/>
      <c r="H176" s="22"/>
      <c r="I176" s="22" t="str">
        <f>IF(B176="Totale",SUM($I$26:I175),IF(B176="","",(($L$18-D176))))</f>
        <v/>
      </c>
      <c r="J176" s="22"/>
      <c r="K176" s="23" t="str">
        <f t="shared" si="27"/>
        <v/>
      </c>
      <c r="L176" s="23" t="e">
        <f>IF(B176="totale",SUM($L$26:L175),IF(B176=" "," ",G176+K176))</f>
        <v>#VALUE!</v>
      </c>
      <c r="M176" s="90" t="str">
        <f>IF(B176="totale",SUM(M$26:$M175),IF(B176="","",1/$G$18*FISSO!$D$18*K176))</f>
        <v/>
      </c>
      <c r="N176" s="53" t="str">
        <f>IF(B176="totale",SUM($N$26:N175),IF($B176="","",((1/$G$18*FISSO!$E$18*#REF!))))</f>
        <v/>
      </c>
      <c r="P176" s="56" t="e">
        <f>IF(B176="totale",SUM(P$26:P175),ROUND(M176,2))</f>
        <v>#VALUE!</v>
      </c>
      <c r="Q176" s="56" t="str">
        <f t="shared" si="28"/>
        <v/>
      </c>
      <c r="R176" s="56" t="str">
        <f t="shared" si="30"/>
        <v/>
      </c>
      <c r="S176" s="45"/>
    </row>
    <row r="177" spans="2:19" ht="14.25" customHeight="1" x14ac:dyDescent="0.3">
      <c r="B177" s="24" t="str">
        <f t="shared" si="25"/>
        <v/>
      </c>
      <c r="C177" s="25" t="str">
        <f t="shared" si="29"/>
        <v/>
      </c>
      <c r="D177" s="21" t="str">
        <f>IF(B177="Totale",SUM($D$26:D176),IF(B177="","",IF(B177=$L$17,$G$17-(SUM($D$26:D176)),(($A$7*(1/((1+$L$19)^($L$17-B176))))))))</f>
        <v/>
      </c>
      <c r="E177" s="22"/>
      <c r="F177" s="22" t="e">
        <f t="shared" si="26"/>
        <v>#VALUE!</v>
      </c>
      <c r="G177" s="22"/>
      <c r="H177" s="22"/>
      <c r="I177" s="22" t="str">
        <f>IF(B177="Totale",SUM($I$26:I176),IF(B177="","",(($L$18-D177))))</f>
        <v/>
      </c>
      <c r="J177" s="22"/>
      <c r="K177" s="23" t="str">
        <f t="shared" si="27"/>
        <v/>
      </c>
      <c r="L177" s="23" t="e">
        <f>IF(B177="totale",SUM($L$26:L176),IF(B177=" "," ",G177+K177))</f>
        <v>#VALUE!</v>
      </c>
      <c r="M177" s="90" t="str">
        <f>IF(B177="totale",SUM(M$26:$M176),IF(B177="","",1/$G$18*FISSO!$D$18*K177))</f>
        <v/>
      </c>
      <c r="N177" s="53" t="str">
        <f>IF(B177="totale",SUM($N$26:N176),IF($B177="","",((1/$G$18*FISSO!$E$18*#REF!))))</f>
        <v/>
      </c>
      <c r="P177" s="56" t="e">
        <f>IF(B177="totale",SUM(P$26:P176),ROUND(M177,2))</f>
        <v>#VALUE!</v>
      </c>
      <c r="Q177" s="56" t="str">
        <f t="shared" si="28"/>
        <v/>
      </c>
      <c r="R177" s="56" t="str">
        <f t="shared" si="30"/>
        <v/>
      </c>
      <c r="S177" s="45"/>
    </row>
    <row r="178" spans="2:19" ht="14.25" customHeight="1" x14ac:dyDescent="0.3">
      <c r="B178" s="24" t="str">
        <f t="shared" si="25"/>
        <v/>
      </c>
      <c r="C178" s="25" t="str">
        <f t="shared" si="29"/>
        <v/>
      </c>
      <c r="D178" s="21" t="str">
        <f>IF(B178="Totale",SUM($D$26:D177),IF(B178="","",IF(B178=$L$17,$G$17-(SUM($D$26:D177)),(($A$7*(1/((1+$L$19)^($L$17-B177))))))))</f>
        <v/>
      </c>
      <c r="E178" s="22"/>
      <c r="F178" s="22" t="e">
        <f t="shared" si="26"/>
        <v>#VALUE!</v>
      </c>
      <c r="G178" s="22"/>
      <c r="H178" s="22"/>
      <c r="I178" s="22" t="str">
        <f>IF(B178="Totale",SUM($I$26:I177),IF(B178="","",(($L$18-D178))))</f>
        <v/>
      </c>
      <c r="J178" s="22"/>
      <c r="K178" s="23" t="str">
        <f t="shared" si="27"/>
        <v/>
      </c>
      <c r="L178" s="23" t="e">
        <f>IF(B178="totale",SUM($L$26:L177),IF(B178=" "," ",G178+K178))</f>
        <v>#VALUE!</v>
      </c>
      <c r="M178" s="90" t="str">
        <f>IF(B178="totale",SUM(M$26:$M177),IF(B178="","",1/$G$18*FISSO!$D$18*K178))</f>
        <v/>
      </c>
      <c r="N178" s="53" t="str">
        <f>IF(B178="totale",SUM($N$26:N177),IF($B178="","",((1/$G$18*FISSO!$E$18*#REF!))))</f>
        <v/>
      </c>
      <c r="P178" s="56" t="e">
        <f>IF(B178="totale",SUM(P$26:P177),ROUND(M178,2))</f>
        <v>#VALUE!</v>
      </c>
      <c r="Q178" s="56" t="str">
        <f t="shared" si="28"/>
        <v/>
      </c>
      <c r="R178" s="56" t="str">
        <f t="shared" si="30"/>
        <v/>
      </c>
      <c r="S178" s="45"/>
    </row>
    <row r="179" spans="2:19" ht="14.25" customHeight="1" x14ac:dyDescent="0.3">
      <c r="B179" s="24" t="str">
        <f t="shared" si="25"/>
        <v/>
      </c>
      <c r="C179" s="25" t="str">
        <f t="shared" si="29"/>
        <v/>
      </c>
      <c r="D179" s="21" t="str">
        <f>IF(B179="Totale",SUM($D$26:D178),IF(B179="","",IF(B179=$L$17,$G$17-(SUM($D$26:D178)),(($A$7*(1/((1+$L$19)^($L$17-B178))))))))</f>
        <v/>
      </c>
      <c r="E179" s="22"/>
      <c r="F179" s="22" t="e">
        <f t="shared" si="26"/>
        <v>#VALUE!</v>
      </c>
      <c r="G179" s="22"/>
      <c r="H179" s="22"/>
      <c r="I179" s="22" t="str">
        <f>IF(B179="Totale",SUM($I$26:I178),IF(B179="","",(($L$18-D179))))</f>
        <v/>
      </c>
      <c r="J179" s="22"/>
      <c r="K179" s="23" t="str">
        <f t="shared" si="27"/>
        <v/>
      </c>
      <c r="L179" s="23" t="e">
        <f>IF(B179="totale",SUM($L$26:L178),IF(B179=" "," ",G179+K179))</f>
        <v>#VALUE!</v>
      </c>
      <c r="M179" s="90" t="str">
        <f>IF(B179="totale",SUM(M$26:$M178),IF(B179="","",1/$G$18*FISSO!$D$18*K179))</f>
        <v/>
      </c>
      <c r="N179" s="53" t="str">
        <f>IF(B179="totale",SUM($N$26:N178),IF($B179="","",((1/$G$18*FISSO!$E$18*#REF!))))</f>
        <v/>
      </c>
      <c r="P179" s="56" t="e">
        <f>IF(B179="totale",SUM(P$26:P178),ROUND(M179,2))</f>
        <v>#VALUE!</v>
      </c>
      <c r="Q179" s="56" t="str">
        <f t="shared" si="28"/>
        <v/>
      </c>
      <c r="R179" s="56" t="str">
        <f t="shared" si="30"/>
        <v/>
      </c>
      <c r="S179" s="45"/>
    </row>
    <row r="180" spans="2:19" ht="14.25" customHeight="1" x14ac:dyDescent="0.3">
      <c r="B180" s="24" t="str">
        <f t="shared" si="25"/>
        <v/>
      </c>
      <c r="C180" s="25" t="str">
        <f t="shared" si="29"/>
        <v/>
      </c>
      <c r="D180" s="21" t="str">
        <f>IF(B180="Totale",SUM($D$26:D179),IF(B180="","",IF(B180=$L$17,$G$17-(SUM($D$26:D179)),(($A$7*(1/((1+$L$19)^($L$17-B179))))))))</f>
        <v/>
      </c>
      <c r="E180" s="22"/>
      <c r="F180" s="22" t="e">
        <f t="shared" si="26"/>
        <v>#VALUE!</v>
      </c>
      <c r="G180" s="22"/>
      <c r="H180" s="22"/>
      <c r="I180" s="22" t="str">
        <f>IF(B180="Totale",SUM($I$26:I179),IF(B180="","",(($L$18-D180))))</f>
        <v/>
      </c>
      <c r="J180" s="22"/>
      <c r="K180" s="23" t="str">
        <f t="shared" si="27"/>
        <v/>
      </c>
      <c r="L180" s="23" t="e">
        <f>IF(B180="totale",SUM($L$26:L179),IF(B180=" "," ",G180+K180))</f>
        <v>#VALUE!</v>
      </c>
      <c r="M180" s="90" t="str">
        <f>IF(B180="totale",SUM(M$26:$M179),IF(B180="","",1/$G$18*FISSO!$D$18*K180))</f>
        <v/>
      </c>
      <c r="N180" s="53" t="str">
        <f>IF(B180="totale",SUM($N$26:N179),IF($B180="","",((1/$G$18*FISSO!$E$18*#REF!))))</f>
        <v/>
      </c>
      <c r="P180" s="56" t="e">
        <f>IF(B180="totale",SUM(P$26:P179),ROUND(M180,2))</f>
        <v>#VALUE!</v>
      </c>
      <c r="Q180" s="56" t="str">
        <f t="shared" si="28"/>
        <v/>
      </c>
      <c r="R180" s="56" t="str">
        <f t="shared" si="30"/>
        <v/>
      </c>
      <c r="S180" s="45"/>
    </row>
    <row r="181" spans="2:19" ht="14.25" customHeight="1" x14ac:dyDescent="0.3">
      <c r="B181" s="24" t="str">
        <f t="shared" si="25"/>
        <v/>
      </c>
      <c r="C181" s="25" t="str">
        <f t="shared" si="29"/>
        <v/>
      </c>
      <c r="D181" s="21" t="str">
        <f>IF(B181="Totale",SUM($D$26:D180),IF(B181="","",IF(B181=$L$17,$G$17-(SUM($D$26:D180)),(($A$7*(1/((1+$L$19)^($L$17-B180))))))))</f>
        <v/>
      </c>
      <c r="E181" s="22"/>
      <c r="F181" s="22" t="e">
        <f t="shared" si="26"/>
        <v>#VALUE!</v>
      </c>
      <c r="G181" s="22"/>
      <c r="H181" s="22"/>
      <c r="I181" s="22" t="str">
        <f>IF(B181="Totale",SUM($I$26:I180),IF(B181="","",(($L$18-D181))))</f>
        <v/>
      </c>
      <c r="J181" s="22"/>
      <c r="K181" s="23" t="str">
        <f t="shared" si="27"/>
        <v/>
      </c>
      <c r="L181" s="23" t="e">
        <f>IF(B181="totale",SUM($L$26:L180),IF(B181=" "," ",G181+K181))</f>
        <v>#VALUE!</v>
      </c>
      <c r="M181" s="90" t="str">
        <f>IF(B181="totale",SUM(M$26:$M180),IF(B181="","",1/$G$18*FISSO!$D$18*K181))</f>
        <v/>
      </c>
      <c r="N181" s="53" t="str">
        <f>IF(B181="totale",SUM($N$26:N180),IF($B181="","",((1/$G$18*FISSO!$E$18*#REF!))))</f>
        <v/>
      </c>
      <c r="P181" s="56" t="e">
        <f>IF(B181="totale",SUM(P$26:P180),ROUND(M181,2))</f>
        <v>#VALUE!</v>
      </c>
      <c r="Q181" s="56" t="str">
        <f t="shared" si="28"/>
        <v/>
      </c>
      <c r="R181" s="56" t="str">
        <f t="shared" si="30"/>
        <v/>
      </c>
      <c r="S181" s="45"/>
    </row>
    <row r="182" spans="2:19" ht="14.25" customHeight="1" x14ac:dyDescent="0.3">
      <c r="B182" s="24" t="str">
        <f t="shared" si="25"/>
        <v/>
      </c>
      <c r="C182" s="25" t="str">
        <f t="shared" si="29"/>
        <v/>
      </c>
      <c r="D182" s="21" t="str">
        <f>IF(B182="Totale",SUM($D$26:D181),IF(B182="","",IF(B182=$L$17,$G$17-(SUM($D$26:D181)),(($A$7*(1/((1+$L$19)^($L$17-B181))))))))</f>
        <v/>
      </c>
      <c r="E182" s="22"/>
      <c r="F182" s="22" t="e">
        <f t="shared" si="26"/>
        <v>#VALUE!</v>
      </c>
      <c r="G182" s="22"/>
      <c r="H182" s="22"/>
      <c r="I182" s="22" t="str">
        <f>IF(B182="Totale",SUM($I$26:I181),IF(B182="","",(($L$18-D182))))</f>
        <v/>
      </c>
      <c r="J182" s="22"/>
      <c r="K182" s="23" t="str">
        <f t="shared" si="27"/>
        <v/>
      </c>
      <c r="L182" s="23" t="e">
        <f>IF(B182="totale",SUM($L$26:L181),IF(B182=" "," ",G182+K182))</f>
        <v>#VALUE!</v>
      </c>
      <c r="M182" s="90" t="str">
        <f>IF(B182="totale",SUM(M$26:$M181),IF(B182="","",1/$G$18*FISSO!$D$18*K182))</f>
        <v/>
      </c>
      <c r="N182" s="53" t="str">
        <f>IF(B182="totale",SUM($N$26:N181),IF($B182="","",((1/$G$18*FISSO!$E$18*#REF!))))</f>
        <v/>
      </c>
      <c r="P182" s="56" t="e">
        <f>IF(B182="totale",SUM(P$26:P181),ROUND(M182,2))</f>
        <v>#VALUE!</v>
      </c>
      <c r="Q182" s="56" t="str">
        <f t="shared" si="28"/>
        <v/>
      </c>
      <c r="R182" s="56" t="str">
        <f t="shared" si="30"/>
        <v/>
      </c>
      <c r="S182" s="45"/>
    </row>
    <row r="183" spans="2:19" ht="14.25" customHeight="1" x14ac:dyDescent="0.3">
      <c r="B183" s="24" t="str">
        <f t="shared" si="25"/>
        <v/>
      </c>
      <c r="C183" s="25" t="str">
        <f t="shared" si="29"/>
        <v/>
      </c>
      <c r="D183" s="21" t="str">
        <f>IF(B183="Totale",SUM($D$26:D182),IF(B183="","",IF(B183=$L$17,$G$17-(SUM($D$26:D182)),(($A$7*(1/((1+$L$19)^($L$17-B182))))))))</f>
        <v/>
      </c>
      <c r="E183" s="22"/>
      <c r="F183" s="22" t="e">
        <f t="shared" si="26"/>
        <v>#VALUE!</v>
      </c>
      <c r="G183" s="22"/>
      <c r="H183" s="22"/>
      <c r="I183" s="22" t="str">
        <f>IF(B183="Totale",SUM($I$26:I182),IF(B183="","",(($L$18-D183))))</f>
        <v/>
      </c>
      <c r="J183" s="22"/>
      <c r="K183" s="23" t="str">
        <f t="shared" si="27"/>
        <v/>
      </c>
      <c r="L183" s="23" t="e">
        <f>IF(B183="totale",SUM($L$26:L182),IF(B183=" "," ",G183+K183))</f>
        <v>#VALUE!</v>
      </c>
      <c r="M183" s="90" t="str">
        <f>IF(B183="totale",SUM(M$26:$M182),IF(B183="","",1/$G$18*FISSO!$D$18*K183))</f>
        <v/>
      </c>
      <c r="N183" s="53" t="str">
        <f>IF(B183="totale",SUM($N$26:N182),IF($B183="","",((1/$G$18*FISSO!$E$18*#REF!))))</f>
        <v/>
      </c>
      <c r="P183" s="56" t="e">
        <f>IF(B183="totale",SUM(P$26:P182),ROUND(M183,2))</f>
        <v>#VALUE!</v>
      </c>
      <c r="Q183" s="56" t="str">
        <f t="shared" si="28"/>
        <v/>
      </c>
      <c r="R183" s="56" t="str">
        <f t="shared" si="30"/>
        <v/>
      </c>
      <c r="S183" s="45"/>
    </row>
    <row r="184" spans="2:19" ht="14.25" customHeight="1" x14ac:dyDescent="0.3">
      <c r="B184" s="24" t="str">
        <f t="shared" si="25"/>
        <v/>
      </c>
      <c r="C184" s="25" t="str">
        <f t="shared" si="29"/>
        <v/>
      </c>
      <c r="D184" s="21" t="str">
        <f>IF(B184="Totale",SUM($D$26:D183),IF(B184="","",IF(B184=$L$17,$G$17-(SUM($D$26:D183)),(($A$7*(1/((1+$L$19)^($L$17-B183))))))))</f>
        <v/>
      </c>
      <c r="E184" s="22"/>
      <c r="F184" s="22" t="e">
        <f t="shared" si="26"/>
        <v>#VALUE!</v>
      </c>
      <c r="G184" s="22"/>
      <c r="H184" s="22"/>
      <c r="I184" s="22" t="str">
        <f>IF(B184="Totale",SUM($I$26:I183),IF(B184="","",(($L$18-D184))))</f>
        <v/>
      </c>
      <c r="J184" s="22"/>
      <c r="K184" s="23" t="str">
        <f t="shared" si="27"/>
        <v/>
      </c>
      <c r="L184" s="23" t="e">
        <f>IF(B184="totale",SUM($L$26:L183),IF(B184=" "," ",G184+K184))</f>
        <v>#VALUE!</v>
      </c>
      <c r="M184" s="90" t="str">
        <f>IF(B184="totale",SUM(M$26:$M183),IF(B184="","",1/$G$18*FISSO!$D$18*K184))</f>
        <v/>
      </c>
      <c r="N184" s="53" t="str">
        <f>IF(B184="totale",SUM($N$26:N183),IF($B184="","",((1/$G$18*FISSO!$E$18*#REF!))))</f>
        <v/>
      </c>
      <c r="P184" s="56" t="e">
        <f>IF(B184="totale",SUM(P$26:P183),ROUND(M184,2))</f>
        <v>#VALUE!</v>
      </c>
      <c r="Q184" s="56" t="str">
        <f t="shared" si="28"/>
        <v/>
      </c>
      <c r="R184" s="56" t="str">
        <f t="shared" si="30"/>
        <v/>
      </c>
      <c r="S184" s="45"/>
    </row>
    <row r="185" spans="2:19" ht="14.25" customHeight="1" x14ac:dyDescent="0.3">
      <c r="B185" s="24" t="str">
        <f t="shared" si="25"/>
        <v/>
      </c>
      <c r="C185" s="25" t="str">
        <f t="shared" si="29"/>
        <v/>
      </c>
      <c r="D185" s="21" t="str">
        <f>IF(B185="Totale",SUM($D$26:D184),IF(B185="","",IF(B185=$L$17,$G$17-(SUM($D$26:D184)),(($A$7*(1/((1+$L$19)^($L$17-B184))))))))</f>
        <v/>
      </c>
      <c r="E185" s="22"/>
      <c r="F185" s="22" t="e">
        <f t="shared" si="26"/>
        <v>#VALUE!</v>
      </c>
      <c r="G185" s="22"/>
      <c r="H185" s="22"/>
      <c r="I185" s="22" t="str">
        <f>IF(B185="Totale",SUM($I$26:I184),IF(B185="","",(($L$18-D185))))</f>
        <v/>
      </c>
      <c r="J185" s="22"/>
      <c r="K185" s="23" t="str">
        <f t="shared" si="27"/>
        <v/>
      </c>
      <c r="L185" s="23" t="e">
        <f>IF(B185="totale",SUM($L$26:L184),IF(B185=" "," ",G185+K185))</f>
        <v>#VALUE!</v>
      </c>
      <c r="M185" s="90" t="str">
        <f>IF(B185="totale",SUM(M$26:$M184),IF(B185="","",1/$G$18*FISSO!$D$18*K185))</f>
        <v/>
      </c>
      <c r="N185" s="53" t="str">
        <f>IF(B185="totale",SUM($N$26:N184),IF($B185="","",((1/$G$18*FISSO!$E$18*#REF!))))</f>
        <v/>
      </c>
      <c r="P185" s="56" t="e">
        <f>IF(B185="totale",SUM(P$26:P184),ROUND(M185,2))</f>
        <v>#VALUE!</v>
      </c>
      <c r="Q185" s="56" t="str">
        <f t="shared" si="28"/>
        <v/>
      </c>
      <c r="R185" s="56" t="str">
        <f t="shared" si="30"/>
        <v/>
      </c>
      <c r="S185" s="45"/>
    </row>
    <row r="186" spans="2:19" ht="14.25" customHeight="1" x14ac:dyDescent="0.3">
      <c r="B186" s="24" t="str">
        <f t="shared" si="25"/>
        <v/>
      </c>
      <c r="C186" s="25" t="str">
        <f t="shared" si="29"/>
        <v/>
      </c>
      <c r="D186" s="21" t="str">
        <f>IF(B186="Totale",SUM($D$26:D185),IF(B186="","",IF(B186=$L$17,$G$17-(SUM($D$26:D185)),(($A$7*(1/((1+$L$19)^($L$17-B185))))))))</f>
        <v/>
      </c>
      <c r="E186" s="22"/>
      <c r="F186" s="22" t="e">
        <f t="shared" si="26"/>
        <v>#VALUE!</v>
      </c>
      <c r="G186" s="22"/>
      <c r="H186" s="22"/>
      <c r="I186" s="22" t="str">
        <f>IF(B186="Totale",SUM($I$26:I185),IF(B186="","",(($L$18-D186))))</f>
        <v/>
      </c>
      <c r="J186" s="22"/>
      <c r="K186" s="23" t="str">
        <f t="shared" si="27"/>
        <v/>
      </c>
      <c r="L186" s="23" t="e">
        <f>IF(B186="totale",SUM($L$26:L185),IF(B186=" "," ",G186+K186))</f>
        <v>#VALUE!</v>
      </c>
      <c r="M186" s="90" t="str">
        <f>IF(B186="totale",SUM(M$26:$M185),IF(B186="","",1/$G$18*FISSO!$D$18*K186))</f>
        <v/>
      </c>
      <c r="N186" s="53" t="str">
        <f>IF(B186="totale",SUM($N$26:N185),IF($B186="","",((1/$G$18*FISSO!$E$18*#REF!))))</f>
        <v/>
      </c>
      <c r="P186" s="56" t="e">
        <f>IF(B186="totale",SUM(P$26:P185),ROUND(M186,2))</f>
        <v>#VALUE!</v>
      </c>
      <c r="Q186" s="56" t="str">
        <f t="shared" si="28"/>
        <v/>
      </c>
      <c r="R186" s="56" t="str">
        <f t="shared" si="30"/>
        <v/>
      </c>
      <c r="S186" s="45"/>
    </row>
    <row r="187" spans="2:19" ht="14.25" customHeight="1" x14ac:dyDescent="0.3">
      <c r="B187" s="24" t="str">
        <f t="shared" si="25"/>
        <v/>
      </c>
      <c r="C187" s="25" t="str">
        <f t="shared" si="29"/>
        <v/>
      </c>
      <c r="D187" s="21" t="str">
        <f>IF(B187="Totale",SUM($D$26:D186),IF(B187="","",IF(B187=$L$17,$G$17-(SUM($D$26:D186)),(($A$7*(1/((1+$L$19)^($L$17-B186))))))))</f>
        <v/>
      </c>
      <c r="E187" s="22"/>
      <c r="F187" s="22" t="e">
        <f t="shared" si="26"/>
        <v>#VALUE!</v>
      </c>
      <c r="G187" s="22"/>
      <c r="H187" s="22"/>
      <c r="I187" s="22" t="str">
        <f>IF(B187="Totale",SUM($I$26:I186),IF(B187="","",(($L$18-D187))))</f>
        <v/>
      </c>
      <c r="J187" s="22"/>
      <c r="K187" s="23" t="str">
        <f t="shared" si="27"/>
        <v/>
      </c>
      <c r="L187" s="23" t="e">
        <f>IF(B187="totale",SUM($L$26:L186),IF(B187=" "," ",G187+K187))</f>
        <v>#VALUE!</v>
      </c>
      <c r="M187" s="90" t="str">
        <f>IF(B187="totale",SUM(M$26:$M186),IF(B187="","",1/$G$18*FISSO!$D$18*K187))</f>
        <v/>
      </c>
      <c r="N187" s="53" t="str">
        <f>IF(B187="totale",SUM($N$26:N186),IF($B187="","",((1/$G$18*FISSO!$E$18*#REF!))))</f>
        <v/>
      </c>
      <c r="P187" s="56" t="e">
        <f>IF(B187="totale",SUM(P$26:P186),ROUND(M187,2))</f>
        <v>#VALUE!</v>
      </c>
      <c r="Q187" s="56" t="str">
        <f t="shared" si="28"/>
        <v/>
      </c>
      <c r="R187" s="56" t="str">
        <f t="shared" si="30"/>
        <v/>
      </c>
      <c r="S187" s="45"/>
    </row>
    <row r="188" spans="2:19" ht="14.25" customHeight="1" x14ac:dyDescent="0.3">
      <c r="B188" s="24" t="str">
        <f t="shared" si="25"/>
        <v/>
      </c>
      <c r="C188" s="25" t="str">
        <f t="shared" si="29"/>
        <v/>
      </c>
      <c r="D188" s="21" t="str">
        <f>IF(B188="Totale",SUM($D$26:D187),IF(B188="","",IF(B188=$L$17,$G$17-(SUM($D$26:D187)),(($A$7*(1/((1+$L$19)^($L$17-B187))))))))</f>
        <v/>
      </c>
      <c r="E188" s="22"/>
      <c r="F188" s="22" t="e">
        <f t="shared" si="26"/>
        <v>#VALUE!</v>
      </c>
      <c r="G188" s="22"/>
      <c r="H188" s="22"/>
      <c r="I188" s="22" t="str">
        <f>IF(B188="Totale",SUM($I$26:I187),IF(B188="","",(($L$18-D188))))</f>
        <v/>
      </c>
      <c r="J188" s="22"/>
      <c r="K188" s="23" t="str">
        <f t="shared" si="27"/>
        <v/>
      </c>
      <c r="L188" s="23" t="e">
        <f>IF(B188="totale",SUM($L$26:L187),IF(B188=" "," ",G188+K188))</f>
        <v>#VALUE!</v>
      </c>
      <c r="M188" s="90" t="str">
        <f>IF(B188="totale",SUM(M$26:$M187),IF(B188="","",1/$G$18*FISSO!$D$18*K188))</f>
        <v/>
      </c>
      <c r="N188" s="53" t="str">
        <f>IF(B188="totale",SUM($N$26:N187),IF($B188="","",((1/$G$18*FISSO!$E$18*#REF!))))</f>
        <v/>
      </c>
      <c r="P188" s="56" t="e">
        <f>IF(B188="totale",SUM(P$26:P187),ROUND(M188,2))</f>
        <v>#VALUE!</v>
      </c>
      <c r="Q188" s="56" t="str">
        <f t="shared" si="28"/>
        <v/>
      </c>
      <c r="R188" s="56" t="str">
        <f t="shared" si="30"/>
        <v/>
      </c>
      <c r="S188" s="45"/>
    </row>
    <row r="189" spans="2:19" ht="14.25" customHeight="1" x14ac:dyDescent="0.3">
      <c r="B189" s="24" t="str">
        <f t="shared" si="25"/>
        <v/>
      </c>
      <c r="C189" s="25" t="str">
        <f t="shared" si="29"/>
        <v/>
      </c>
      <c r="D189" s="21" t="str">
        <f>IF(B189="Totale",SUM($D$26:D188),IF(B189="","",IF(B189=$L$17,$G$17-(SUM($D$26:D188)),(($A$7*(1/((1+$L$19)^($L$17-B188))))))))</f>
        <v/>
      </c>
      <c r="E189" s="22"/>
      <c r="F189" s="22" t="e">
        <f t="shared" si="26"/>
        <v>#VALUE!</v>
      </c>
      <c r="G189" s="22"/>
      <c r="H189" s="22"/>
      <c r="I189" s="22" t="str">
        <f>IF(B189="Totale",SUM($I$26:I188),IF(B189="","",(($L$18-D189))))</f>
        <v/>
      </c>
      <c r="J189" s="22"/>
      <c r="K189" s="23" t="str">
        <f t="shared" si="27"/>
        <v/>
      </c>
      <c r="L189" s="23" t="e">
        <f>IF(B189="totale",SUM($L$26:L188),IF(B189=" "," ",G189+K189))</f>
        <v>#VALUE!</v>
      </c>
      <c r="M189" s="90" t="str">
        <f>IF(B189="totale",SUM(M$26:$M188),IF(B189="","",1/$G$18*FISSO!$D$18*K189))</f>
        <v/>
      </c>
      <c r="N189" s="53" t="str">
        <f>IF(B189="totale",SUM($N$26:N188),IF($B189="","",((1/$G$18*FISSO!$E$18*#REF!))))</f>
        <v/>
      </c>
      <c r="P189" s="56" t="e">
        <f>IF(B189="totale",SUM(P$26:P188),ROUND(M189,2))</f>
        <v>#VALUE!</v>
      </c>
      <c r="Q189" s="56" t="str">
        <f t="shared" si="28"/>
        <v/>
      </c>
      <c r="R189" s="56" t="str">
        <f t="shared" si="30"/>
        <v/>
      </c>
      <c r="S189" s="45"/>
    </row>
    <row r="190" spans="2:19" ht="14.25" customHeight="1" x14ac:dyDescent="0.3">
      <c r="B190" s="24" t="str">
        <f t="shared" si="25"/>
        <v/>
      </c>
      <c r="C190" s="25" t="str">
        <f t="shared" si="29"/>
        <v/>
      </c>
      <c r="D190" s="21" t="str">
        <f>IF(B190="Totale",SUM($D$26:D189),IF(B190="","",IF(B190=$L$17,$G$17-(SUM($D$26:D189)),(($A$7*(1/((1+$L$19)^($L$17-B189))))))))</f>
        <v/>
      </c>
      <c r="E190" s="22"/>
      <c r="F190" s="22" t="e">
        <f t="shared" si="26"/>
        <v>#VALUE!</v>
      </c>
      <c r="G190" s="22"/>
      <c r="H190" s="22"/>
      <c r="I190" s="22" t="str">
        <f>IF(B190="Totale",SUM($I$26:I189),IF(B190="","",(($L$18-D190))))</f>
        <v/>
      </c>
      <c r="J190" s="22"/>
      <c r="K190" s="23" t="str">
        <f t="shared" si="27"/>
        <v/>
      </c>
      <c r="L190" s="23" t="e">
        <f>IF(B190="totale",SUM($L$26:L189),IF(B190=" "," ",G190+K190))</f>
        <v>#VALUE!</v>
      </c>
      <c r="M190" s="90" t="str">
        <f>IF(B190="totale",SUM(M$26:$M189),IF(B190="","",1/$G$18*FISSO!$D$18*K190))</f>
        <v/>
      </c>
      <c r="N190" s="53" t="str">
        <f>IF(B190="totale",SUM($N$26:N189),IF($B190="","",((1/$G$18*FISSO!$E$18*#REF!))))</f>
        <v/>
      </c>
      <c r="P190" s="56" t="e">
        <f>IF(B190="totale",SUM(P$26:P189),ROUND(M190,2))</f>
        <v>#VALUE!</v>
      </c>
      <c r="Q190" s="56" t="str">
        <f t="shared" si="28"/>
        <v/>
      </c>
      <c r="R190" s="56" t="str">
        <f t="shared" si="30"/>
        <v/>
      </c>
      <c r="S190" s="45"/>
    </row>
    <row r="191" spans="2:19" ht="14.25" customHeight="1" x14ac:dyDescent="0.3">
      <c r="B191" s="24" t="str">
        <f t="shared" si="25"/>
        <v/>
      </c>
      <c r="C191" s="25" t="str">
        <f t="shared" si="29"/>
        <v/>
      </c>
      <c r="D191" s="21" t="str">
        <f>IF(B191="Totale",SUM($D$26:D190),IF(B191="","",IF(B191=$L$17,$G$17-(SUM($D$26:D190)),(($A$7*(1/((1+$L$19)^($L$17-B190))))))))</f>
        <v/>
      </c>
      <c r="E191" s="22"/>
      <c r="F191" s="22" t="e">
        <f t="shared" si="26"/>
        <v>#VALUE!</v>
      </c>
      <c r="G191" s="22"/>
      <c r="H191" s="22"/>
      <c r="I191" s="22" t="str">
        <f>IF(B191="Totale",SUM($I$26:I190),IF(B191="","",(($L$18-D191))))</f>
        <v/>
      </c>
      <c r="J191" s="22"/>
      <c r="K191" s="23" t="str">
        <f t="shared" si="27"/>
        <v/>
      </c>
      <c r="L191" s="23" t="e">
        <f>IF(B191="totale",SUM($L$26:L190),IF(B191=" "," ",G191+K191))</f>
        <v>#VALUE!</v>
      </c>
      <c r="M191" s="90" t="str">
        <f>IF(B191="totale",SUM(M$26:$M190),IF(B191="","",1/$G$18*FISSO!$D$18*K191))</f>
        <v/>
      </c>
      <c r="N191" s="53" t="str">
        <f>IF(B191="totale",SUM($N$26:N190),IF($B191="","",((1/$G$18*FISSO!$E$18*#REF!))))</f>
        <v/>
      </c>
      <c r="P191" s="56" t="e">
        <f>IF(B191="totale",SUM(P$26:P190),ROUND(M191,2))</f>
        <v>#VALUE!</v>
      </c>
      <c r="Q191" s="56" t="str">
        <f t="shared" si="28"/>
        <v/>
      </c>
      <c r="R191" s="56" t="str">
        <f t="shared" si="30"/>
        <v/>
      </c>
      <c r="S191" s="45"/>
    </row>
    <row r="192" spans="2:19" ht="14.25" customHeight="1" x14ac:dyDescent="0.3">
      <c r="B192" s="24" t="str">
        <f t="shared" si="25"/>
        <v/>
      </c>
      <c r="C192" s="25" t="str">
        <f t="shared" si="29"/>
        <v/>
      </c>
      <c r="D192" s="21" t="str">
        <f>IF(B192="Totale",SUM($D$26:D191),IF(B192="","",IF(B192=$L$17,$G$17-(SUM($D$26:D191)),(($A$7*(1/((1+$L$19)^($L$17-B191))))))))</f>
        <v/>
      </c>
      <c r="E192" s="22"/>
      <c r="F192" s="22" t="e">
        <f t="shared" si="26"/>
        <v>#VALUE!</v>
      </c>
      <c r="G192" s="22"/>
      <c r="H192" s="22"/>
      <c r="I192" s="22" t="str">
        <f>IF(B192="Totale",SUM($I$26:I191),IF(B192="","",(($L$18-D192))))</f>
        <v/>
      </c>
      <c r="J192" s="22"/>
      <c r="K192" s="23" t="str">
        <f t="shared" si="27"/>
        <v/>
      </c>
      <c r="L192" s="23" t="e">
        <f>IF(B192="totale",SUM($L$26:L191),IF(B192=" "," ",G192+K192))</f>
        <v>#VALUE!</v>
      </c>
      <c r="M192" s="90" t="str">
        <f>IF(B192="totale",SUM(M$26:$M191),IF(B192="","",1/$G$18*FISSO!$D$18*K192))</f>
        <v/>
      </c>
      <c r="N192" s="53" t="str">
        <f>IF(B192="totale",SUM($N$26:N191),IF($B192="","",((1/$G$18*FISSO!$E$18*#REF!))))</f>
        <v/>
      </c>
      <c r="P192" s="56" t="e">
        <f>IF(B192="totale",SUM(P$26:P191),ROUND(M192,2))</f>
        <v>#VALUE!</v>
      </c>
      <c r="Q192" s="56" t="str">
        <f t="shared" si="28"/>
        <v/>
      </c>
      <c r="R192" s="56" t="str">
        <f t="shared" si="30"/>
        <v/>
      </c>
      <c r="S192" s="45"/>
    </row>
    <row r="193" spans="2:19" ht="14.25" customHeight="1" x14ac:dyDescent="0.3">
      <c r="B193" s="24" t="str">
        <f t="shared" si="25"/>
        <v/>
      </c>
      <c r="C193" s="25" t="str">
        <f t="shared" si="29"/>
        <v/>
      </c>
      <c r="D193" s="21" t="str">
        <f>IF(B193="Totale",SUM($D$26:D192),IF(B193="","",IF(B193=$L$17,$G$17-(SUM($D$26:D192)),(($A$7*(1/((1+$L$19)^($L$17-B192))))))))</f>
        <v/>
      </c>
      <c r="E193" s="22"/>
      <c r="F193" s="22" t="e">
        <f t="shared" si="26"/>
        <v>#VALUE!</v>
      </c>
      <c r="G193" s="22"/>
      <c r="H193" s="22"/>
      <c r="I193" s="22" t="str">
        <f>IF(B193="Totale",SUM($I$26:I192),IF(B193="","",(($L$18-D193))))</f>
        <v/>
      </c>
      <c r="J193" s="22"/>
      <c r="K193" s="23" t="str">
        <f t="shared" si="27"/>
        <v/>
      </c>
      <c r="L193" s="23" t="e">
        <f>IF(B193="totale",SUM($L$26:L192),IF(B193=" "," ",G193+K193))</f>
        <v>#VALUE!</v>
      </c>
      <c r="M193" s="90" t="str">
        <f>IF(B193="totale",SUM(M$26:$M192),IF(B193="","",1/$G$18*FISSO!$D$18*K193))</f>
        <v/>
      </c>
      <c r="N193" s="53" t="str">
        <f>IF(B193="totale",SUM($N$26:N192),IF($B193="","",((1/$G$18*FISSO!$E$18*#REF!))))</f>
        <v/>
      </c>
      <c r="P193" s="56" t="e">
        <f>IF(B193="totale",SUM(P$26:P192),ROUND(M193,2))</f>
        <v>#VALUE!</v>
      </c>
      <c r="Q193" s="56" t="str">
        <f t="shared" si="28"/>
        <v/>
      </c>
      <c r="R193" s="56" t="str">
        <f t="shared" si="30"/>
        <v/>
      </c>
      <c r="S193" s="45"/>
    </row>
    <row r="194" spans="2:19" ht="14.25" customHeight="1" x14ac:dyDescent="0.3">
      <c r="B194" s="24" t="str">
        <f t="shared" si="25"/>
        <v/>
      </c>
      <c r="C194" s="25" t="str">
        <f t="shared" si="29"/>
        <v/>
      </c>
      <c r="D194" s="21" t="str">
        <f>IF(B194="Totale",SUM($D$26:D193),IF(B194="","",IF(B194=$L$17,$G$17-(SUM($D$26:D193)),(($A$7*(1/((1+$L$19)^($L$17-B193))))))))</f>
        <v/>
      </c>
      <c r="E194" s="22"/>
      <c r="F194" s="22" t="e">
        <f t="shared" si="26"/>
        <v>#VALUE!</v>
      </c>
      <c r="G194" s="22"/>
      <c r="H194" s="22"/>
      <c r="I194" s="22" t="str">
        <f>IF(B194="Totale",SUM($I$26:I193),IF(B194="","",(($L$18-D194))))</f>
        <v/>
      </c>
      <c r="J194" s="22"/>
      <c r="K194" s="23" t="str">
        <f t="shared" si="27"/>
        <v/>
      </c>
      <c r="L194" s="23" t="e">
        <f>IF(B194="totale",SUM($L$26:L193),IF(B194=" "," ",G194+K194))</f>
        <v>#VALUE!</v>
      </c>
      <c r="M194" s="90" t="str">
        <f>IF(B194="totale",SUM(M$26:$M193),IF(B194="","",1/$G$18*FISSO!$D$18*K194))</f>
        <v/>
      </c>
      <c r="N194" s="53" t="str">
        <f>IF(B194="totale",SUM($N$26:N193),IF($B194="","",((1/$G$18*FISSO!$E$18*#REF!))))</f>
        <v/>
      </c>
      <c r="P194" s="56" t="e">
        <f>IF(B194="totale",SUM(P$26:P193),ROUND(M194,2))</f>
        <v>#VALUE!</v>
      </c>
      <c r="Q194" s="56" t="str">
        <f t="shared" si="28"/>
        <v/>
      </c>
      <c r="R194" s="56" t="str">
        <f t="shared" si="30"/>
        <v/>
      </c>
      <c r="S194" s="45"/>
    </row>
    <row r="195" spans="2:19" ht="14.25" customHeight="1" x14ac:dyDescent="0.3">
      <c r="B195" s="24" t="str">
        <f t="shared" si="25"/>
        <v/>
      </c>
      <c r="C195" s="25" t="str">
        <f t="shared" si="29"/>
        <v/>
      </c>
      <c r="D195" s="21" t="str">
        <f>IF(B195="Totale",SUM($D$26:D194),IF(B195="","",IF(B195=$L$17,$G$17-(SUM($D$26:D194)),(($A$7*(1/((1+$L$19)^($L$17-B194))))))))</f>
        <v/>
      </c>
      <c r="E195" s="22"/>
      <c r="F195" s="22" t="e">
        <f t="shared" si="26"/>
        <v>#VALUE!</v>
      </c>
      <c r="G195" s="22"/>
      <c r="H195" s="22"/>
      <c r="I195" s="22" t="str">
        <f>IF(B195="Totale",SUM($I$26:I194),IF(B195="","",(($L$18-D195))))</f>
        <v/>
      </c>
      <c r="J195" s="22"/>
      <c r="K195" s="23" t="str">
        <f t="shared" si="27"/>
        <v/>
      </c>
      <c r="L195" s="23" t="str">
        <f t="shared" ref="L195:L228" si="31">IF(B195="","",G195+K195)</f>
        <v/>
      </c>
      <c r="M195" s="90" t="str">
        <f>IF(B195="totale",SUM(M$26:$M194),IF(B195="","",1/$G$18*FISSO!$D$18*K195))</f>
        <v/>
      </c>
      <c r="N195" s="53" t="str">
        <f>IF(B195="totale",SUM($N$26:N194),IF($B195="","",((1/$G$18*FISSO!$E$18*#REF!))))</f>
        <v/>
      </c>
      <c r="P195" s="56" t="e">
        <f>IF(B195="totale",SUM(P$26:P194),ROUND(M195,2))</f>
        <v>#VALUE!</v>
      </c>
      <c r="Q195" s="56" t="str">
        <f t="shared" si="28"/>
        <v/>
      </c>
      <c r="R195" s="56" t="str">
        <f t="shared" si="30"/>
        <v/>
      </c>
      <c r="S195" s="45"/>
    </row>
    <row r="196" spans="2:19" ht="14.25" customHeight="1" x14ac:dyDescent="0.3">
      <c r="B196" s="24" t="str">
        <f t="shared" si="25"/>
        <v/>
      </c>
      <c r="C196" s="25" t="str">
        <f t="shared" si="29"/>
        <v/>
      </c>
      <c r="D196" s="21" t="str">
        <f>IF(B196="Totale",SUM($D$26:D195),IF(B196="","",IF(B196=$L$17,$G$17-(SUM($D$26:D195)),(($A$7*(1/((1+$L$19)^($L$17-B195))))))))</f>
        <v/>
      </c>
      <c r="E196" s="22"/>
      <c r="F196" s="22" t="e">
        <f t="shared" si="26"/>
        <v>#VALUE!</v>
      </c>
      <c r="G196" s="22"/>
      <c r="H196" s="22"/>
      <c r="I196" s="22" t="str">
        <f>IF(B196="Totale",SUM($I$26:I195),IF(B196="","",(($L$18-D196))))</f>
        <v/>
      </c>
      <c r="J196" s="22"/>
      <c r="K196" s="23" t="str">
        <f t="shared" si="27"/>
        <v/>
      </c>
      <c r="L196" s="23" t="str">
        <f t="shared" si="31"/>
        <v/>
      </c>
      <c r="M196" s="90" t="str">
        <f>IF(B196="totale",SUM(M$26:$M195),IF(B196="","",1/$G$18*FISSO!$D$18*K196))</f>
        <v/>
      </c>
      <c r="N196" s="53" t="str">
        <f>IF(B196="totale",SUM($N$26:N195),IF($B196="","",((1/$G$18*FISSO!$E$18*#REF!))))</f>
        <v/>
      </c>
      <c r="P196" s="56" t="e">
        <f>IF(B196="totale",SUM(P$26:P195),ROUND(M196,2))</f>
        <v>#VALUE!</v>
      </c>
      <c r="Q196" s="56" t="str">
        <f t="shared" si="28"/>
        <v/>
      </c>
      <c r="R196" s="56" t="str">
        <f t="shared" si="30"/>
        <v/>
      </c>
      <c r="S196" s="45"/>
    </row>
    <row r="197" spans="2:19" ht="14.25" customHeight="1" x14ac:dyDescent="0.3">
      <c r="B197" s="24" t="str">
        <f t="shared" si="25"/>
        <v/>
      </c>
      <c r="C197" s="25" t="str">
        <f t="shared" si="29"/>
        <v/>
      </c>
      <c r="D197" s="21" t="str">
        <f>IF(B197="Totale",SUM($D$26:D196),IF(B197="","",IF(B197=$L$17,$G$17-(SUM($D$26:D196)),(($A$7*(1/((1+$L$19)^($L$17-B196))))))))</f>
        <v/>
      </c>
      <c r="E197" s="22"/>
      <c r="F197" s="22" t="e">
        <f t="shared" si="26"/>
        <v>#VALUE!</v>
      </c>
      <c r="G197" s="22"/>
      <c r="H197" s="22"/>
      <c r="I197" s="22" t="str">
        <f>IF(B197="Totale",SUM($I$26:I196),IF(B197="","",(($L$18-D197))))</f>
        <v/>
      </c>
      <c r="J197" s="22"/>
      <c r="K197" s="23" t="str">
        <f t="shared" si="27"/>
        <v/>
      </c>
      <c r="L197" s="23" t="str">
        <f t="shared" si="31"/>
        <v/>
      </c>
      <c r="M197" s="90" t="str">
        <f>IF(B197="totale",SUM(M$26:$M196),IF(B197="","",1/$G$18*FISSO!$D$18*K197))</f>
        <v/>
      </c>
      <c r="N197" s="53" t="str">
        <f>IF(B197="totale",SUM($N$26:N196),IF($B197="","",((1/$G$18*FISSO!$E$18*#REF!))))</f>
        <v/>
      </c>
      <c r="P197" s="56" t="e">
        <f>IF(B197="totale",SUM(P$26:P196),ROUND(M197,2))</f>
        <v>#VALUE!</v>
      </c>
      <c r="Q197" s="56" t="str">
        <f t="shared" si="28"/>
        <v/>
      </c>
      <c r="R197" s="56" t="str">
        <f t="shared" si="30"/>
        <v/>
      </c>
      <c r="S197" s="45"/>
    </row>
    <row r="198" spans="2:19" ht="14.25" customHeight="1" x14ac:dyDescent="0.3">
      <c r="B198" s="24" t="str">
        <f t="shared" si="25"/>
        <v/>
      </c>
      <c r="C198" s="25" t="str">
        <f t="shared" si="29"/>
        <v/>
      </c>
      <c r="D198" s="21" t="str">
        <f>IF(B198="Totale",SUM($D$26:D197),IF(B198="","",IF(B198=$L$17,$G$17-(SUM($D$26:D197)),(($A$7*(1/((1+$L$19)^($L$17-B197))))))))</f>
        <v/>
      </c>
      <c r="E198" s="22"/>
      <c r="F198" s="22" t="e">
        <f t="shared" si="26"/>
        <v>#VALUE!</v>
      </c>
      <c r="G198" s="22"/>
      <c r="H198" s="22"/>
      <c r="I198" s="22" t="str">
        <f>IF(B198="Totale",SUM($I$26:I197),IF(B198="","",(($L$18-D198))))</f>
        <v/>
      </c>
      <c r="J198" s="22"/>
      <c r="K198" s="23" t="str">
        <f t="shared" si="27"/>
        <v/>
      </c>
      <c r="L198" s="23" t="str">
        <f t="shared" si="31"/>
        <v/>
      </c>
      <c r="M198" s="90" t="str">
        <f>IF(B198="totale",SUM(M$26:$M197),IF(B198="","",1/$G$18*FISSO!$D$18*K198))</f>
        <v/>
      </c>
      <c r="N198" s="53" t="str">
        <f>IF(B198="totale",SUM($N$26:N197),IF($B198="","",((1/$G$18*FISSO!$E$18*#REF!))))</f>
        <v/>
      </c>
      <c r="P198" s="56" t="e">
        <f>IF(B198="totale",SUM(P$26:P197),ROUND(M198,2))</f>
        <v>#VALUE!</v>
      </c>
      <c r="Q198" s="56" t="str">
        <f t="shared" si="28"/>
        <v/>
      </c>
      <c r="R198" s="56" t="str">
        <f t="shared" si="30"/>
        <v/>
      </c>
      <c r="S198" s="45"/>
    </row>
    <row r="199" spans="2:19" ht="14.25" customHeight="1" x14ac:dyDescent="0.3">
      <c r="B199" s="24" t="str">
        <f t="shared" si="25"/>
        <v/>
      </c>
      <c r="C199" s="25" t="str">
        <f t="shared" si="29"/>
        <v/>
      </c>
      <c r="D199" s="21" t="str">
        <f>IF(B199="Totale",SUM($D$26:D198),IF(B199="","",IF(B199=$L$17,$G$17-(SUM($D$26:D198)),(($A$7*(1/((1+$L$19)^($L$17-B198))))))))</f>
        <v/>
      </c>
      <c r="E199" s="22"/>
      <c r="F199" s="22" t="e">
        <f t="shared" si="26"/>
        <v>#VALUE!</v>
      </c>
      <c r="G199" s="22"/>
      <c r="H199" s="22"/>
      <c r="I199" s="22" t="str">
        <f>IF(B199="Totale",SUM($I$26:I198),IF(B199="","",(($L$18-D199))))</f>
        <v/>
      </c>
      <c r="J199" s="22"/>
      <c r="K199" s="23" t="str">
        <f t="shared" si="27"/>
        <v/>
      </c>
      <c r="L199" s="23" t="str">
        <f t="shared" si="31"/>
        <v/>
      </c>
      <c r="M199" s="90" t="str">
        <f>IF(B199="totale",SUM(M$26:$M198),IF(B199="","",1/$G$18*FISSO!$D$18*K199))</f>
        <v/>
      </c>
      <c r="N199" s="53" t="str">
        <f>IF(B199="totale",SUM($N$26:N198),IF($B199="","",((1/$G$18*FISSO!$E$18*#REF!))))</f>
        <v/>
      </c>
      <c r="P199" s="56" t="e">
        <f>IF(B199="totale",SUM(P$26:P198),ROUND(M199,2))</f>
        <v>#VALUE!</v>
      </c>
      <c r="Q199" s="56" t="str">
        <f t="shared" si="28"/>
        <v/>
      </c>
      <c r="R199" s="56" t="str">
        <f t="shared" si="30"/>
        <v/>
      </c>
      <c r="S199" s="45"/>
    </row>
    <row r="200" spans="2:19" ht="14.25" customHeight="1" x14ac:dyDescent="0.3">
      <c r="B200" s="24" t="str">
        <f t="shared" si="25"/>
        <v/>
      </c>
      <c r="C200" s="25" t="str">
        <f t="shared" si="29"/>
        <v/>
      </c>
      <c r="D200" s="21" t="str">
        <f>IF(B200="Totale",SUM($D$26:D199),IF(B200="","",IF(B200=$L$17,$G$17-(SUM($D$26:D199)),(($A$7*(1/((1+$L$19)^($L$17-B199))))))))</f>
        <v/>
      </c>
      <c r="E200" s="22"/>
      <c r="F200" s="22" t="e">
        <f t="shared" si="26"/>
        <v>#VALUE!</v>
      </c>
      <c r="G200" s="22"/>
      <c r="H200" s="22"/>
      <c r="I200" s="22" t="str">
        <f>IF(B200="Totale",SUM($I$26:I199),IF(B200="","",(($L$18-D200))))</f>
        <v/>
      </c>
      <c r="J200" s="22"/>
      <c r="K200" s="23" t="str">
        <f t="shared" si="27"/>
        <v/>
      </c>
      <c r="L200" s="23" t="str">
        <f t="shared" si="31"/>
        <v/>
      </c>
      <c r="M200" s="90" t="str">
        <f>IF(B200="totale",SUM(M$26:$M199),IF(B200="","",1/$G$18*FISSO!$D$18*K200))</f>
        <v/>
      </c>
      <c r="N200" s="53" t="str">
        <f>IF(B200="totale",SUM($N$26:N199),IF($B200="","",((1/$G$18*FISSO!$E$18*#REF!))))</f>
        <v/>
      </c>
      <c r="P200" s="56" t="e">
        <f>IF(B200="totale",SUM(P$26:P199),ROUND(M200,2))</f>
        <v>#VALUE!</v>
      </c>
      <c r="Q200" s="56" t="str">
        <f t="shared" si="28"/>
        <v/>
      </c>
      <c r="R200" s="56" t="str">
        <f t="shared" si="30"/>
        <v/>
      </c>
      <c r="S200" s="45"/>
    </row>
    <row r="201" spans="2:19" ht="14.25" customHeight="1" x14ac:dyDescent="0.3">
      <c r="B201" s="24" t="str">
        <f t="shared" si="25"/>
        <v/>
      </c>
      <c r="C201" s="25" t="str">
        <f t="shared" si="29"/>
        <v/>
      </c>
      <c r="D201" s="21" t="str">
        <f>IF(B201="Totale",SUM($D$26:D200),IF(B201="","",IF(B201=$L$17,$G$17-(SUM($D$26:D200)),(($A$7*(1/((1+$L$19)^($L$17-B200))))))))</f>
        <v/>
      </c>
      <c r="E201" s="22"/>
      <c r="F201" s="22" t="e">
        <f t="shared" si="26"/>
        <v>#VALUE!</v>
      </c>
      <c r="G201" s="22"/>
      <c r="H201" s="22"/>
      <c r="I201" s="22" t="str">
        <f>IF(B201="Totale",SUM($I$26:I200),IF(B201="","",(($L$18-D201))))</f>
        <v/>
      </c>
      <c r="J201" s="22"/>
      <c r="K201" s="23" t="str">
        <f t="shared" si="27"/>
        <v/>
      </c>
      <c r="L201" s="23" t="str">
        <f t="shared" si="31"/>
        <v/>
      </c>
      <c r="M201" s="90" t="str">
        <f>IF(B201="totale",SUM(M$26:$M200),IF(B201="","",1/$G$18*FISSO!$D$18*K201))</f>
        <v/>
      </c>
      <c r="N201" s="53" t="str">
        <f>IF(B201="totale",SUM($N$26:N200),IF($B201="","",((1/$G$18*FISSO!$E$18*#REF!))))</f>
        <v/>
      </c>
      <c r="P201" s="56" t="e">
        <f>IF(B201="totale",SUM(P$26:P200),ROUND(M201,2))</f>
        <v>#VALUE!</v>
      </c>
      <c r="Q201" s="56" t="str">
        <f t="shared" si="28"/>
        <v/>
      </c>
      <c r="R201" s="56" t="str">
        <f t="shared" si="30"/>
        <v/>
      </c>
      <c r="S201" s="45"/>
    </row>
    <row r="202" spans="2:19" ht="14.25" customHeight="1" x14ac:dyDescent="0.3">
      <c r="B202" s="24" t="str">
        <f t="shared" si="25"/>
        <v/>
      </c>
      <c r="C202" s="25" t="str">
        <f t="shared" si="29"/>
        <v/>
      </c>
      <c r="D202" s="21" t="str">
        <f>IF(B202="Totale",SUM($D$26:D201),IF(B202="","",IF(B202=$L$17,$G$17-(SUM($D$26:D201)),(($A$7*(1/((1+$L$19)^($L$17-B201))))))))</f>
        <v/>
      </c>
      <c r="E202" s="22"/>
      <c r="F202" s="22" t="e">
        <f t="shared" si="26"/>
        <v>#VALUE!</v>
      </c>
      <c r="G202" s="22"/>
      <c r="H202" s="22"/>
      <c r="I202" s="22" t="str">
        <f>IF(B202="Totale",SUM($I$26:I201),IF(B202="","",(($L$18-D202))))</f>
        <v/>
      </c>
      <c r="J202" s="22"/>
      <c r="K202" s="23" t="str">
        <f t="shared" si="27"/>
        <v/>
      </c>
      <c r="L202" s="23" t="str">
        <f t="shared" si="31"/>
        <v/>
      </c>
      <c r="M202" s="90" t="str">
        <f>IF(B202="totale",SUM(M$26:$M201),IF(B202="","",1/$G$18*FISSO!$D$18*K202))</f>
        <v/>
      </c>
      <c r="N202" s="53" t="str">
        <f>IF(B202="totale",SUM($N$26:N201),IF($B202="","",((1/$G$18*FISSO!$E$18*#REF!))))</f>
        <v/>
      </c>
      <c r="P202" s="56" t="e">
        <f>IF(B202="totale",SUM(P$26:P201),ROUND(M202,2))</f>
        <v>#VALUE!</v>
      </c>
      <c r="Q202" s="56" t="str">
        <f t="shared" si="28"/>
        <v/>
      </c>
      <c r="R202" s="56" t="str">
        <f t="shared" si="30"/>
        <v/>
      </c>
      <c r="S202" s="45"/>
    </row>
    <row r="203" spans="2:19" ht="14.25" customHeight="1" x14ac:dyDescent="0.3">
      <c r="B203" s="24" t="str">
        <f t="shared" si="25"/>
        <v/>
      </c>
      <c r="C203" s="25" t="str">
        <f t="shared" si="29"/>
        <v/>
      </c>
      <c r="D203" s="21" t="str">
        <f>IF(B203="Totale",SUM($D$26:D202),IF(B203="","",IF(B203=$L$17,$G$17-(SUM($D$26:D202)),(($A$7*(1/((1+$L$19)^($L$17-B202))))))))</f>
        <v/>
      </c>
      <c r="E203" s="22"/>
      <c r="F203" s="22" t="e">
        <f t="shared" si="26"/>
        <v>#VALUE!</v>
      </c>
      <c r="G203" s="22"/>
      <c r="H203" s="22"/>
      <c r="I203" s="22" t="str">
        <f>IF(B203="Totale",SUM($I$26:I202),IF(B203="","",(($L$18-D203))))</f>
        <v/>
      </c>
      <c r="J203" s="22"/>
      <c r="K203" s="23" t="str">
        <f t="shared" si="27"/>
        <v/>
      </c>
      <c r="L203" s="23" t="str">
        <f t="shared" si="31"/>
        <v/>
      </c>
      <c r="M203" s="90" t="str">
        <f>IF(B203="totale",SUM(M$26:$M202),IF(B203="","",1/$G$18*FISSO!$D$18*K203))</f>
        <v/>
      </c>
      <c r="N203" s="53" t="str">
        <f>IF(B203="totale",SUM($N$26:N202),IF($B203="","",((1/$G$18*FISSO!$E$18*#REF!))))</f>
        <v/>
      </c>
      <c r="P203" s="56" t="e">
        <f>IF(B203="totale",SUM(P$26:P202),ROUND(M203,2))</f>
        <v>#VALUE!</v>
      </c>
      <c r="Q203" s="56" t="str">
        <f t="shared" si="28"/>
        <v/>
      </c>
      <c r="R203" s="56" t="str">
        <f t="shared" si="30"/>
        <v/>
      </c>
      <c r="S203" s="45"/>
    </row>
    <row r="204" spans="2:19" ht="14.25" customHeight="1" x14ac:dyDescent="0.3">
      <c r="B204" s="24" t="str">
        <f t="shared" si="25"/>
        <v/>
      </c>
      <c r="C204" s="25" t="str">
        <f t="shared" si="29"/>
        <v/>
      </c>
      <c r="D204" s="21" t="str">
        <f>IF(B204="Totale",SUM($D$26:D203),IF(B204="","",IF(B204=$L$17,$G$17-(SUM($D$26:D203)),(($A$7*(1/((1+$L$19)^($L$17-B203))))))))</f>
        <v/>
      </c>
      <c r="E204" s="22"/>
      <c r="F204" s="22" t="e">
        <f t="shared" si="26"/>
        <v>#VALUE!</v>
      </c>
      <c r="G204" s="22"/>
      <c r="H204" s="22"/>
      <c r="I204" s="22" t="str">
        <f>IF(B204="Totale",SUM($I$26:I203),IF(B204="","",(($L$18-D204))))</f>
        <v/>
      </c>
      <c r="J204" s="22"/>
      <c r="K204" s="23" t="str">
        <f t="shared" si="27"/>
        <v/>
      </c>
      <c r="L204" s="23" t="str">
        <f t="shared" si="31"/>
        <v/>
      </c>
      <c r="M204" s="90" t="str">
        <f>IF(B204="totale",SUM(M$26:$M203),IF(B204="","",1/$G$18*FISSO!$D$18*K204))</f>
        <v/>
      </c>
      <c r="N204" s="53" t="str">
        <f>IF(B204="totale",SUM($N$26:N203),IF($B204="","",((1/$G$18*FISSO!$E$18*#REF!))))</f>
        <v/>
      </c>
      <c r="P204" s="56" t="e">
        <f>IF(B204="totale",SUM(P$26:P203),ROUND(M204,2))</f>
        <v>#VALUE!</v>
      </c>
      <c r="Q204" s="56" t="str">
        <f t="shared" si="28"/>
        <v/>
      </c>
      <c r="R204" s="56" t="str">
        <f t="shared" si="30"/>
        <v/>
      </c>
      <c r="S204" s="45"/>
    </row>
    <row r="205" spans="2:19" ht="14.25" customHeight="1" x14ac:dyDescent="0.3">
      <c r="B205" s="24" t="str">
        <f t="shared" si="25"/>
        <v/>
      </c>
      <c r="C205" s="25" t="str">
        <f t="shared" si="29"/>
        <v/>
      </c>
      <c r="D205" s="21" t="str">
        <f>IF(B205="Totale",SUM($D$26:D204),IF(B205="","",IF(B205=$L$17,$G$17-(SUM($D$26:D204)),(($A$7*(1/((1+$L$19)^($L$17-B204))))))))</f>
        <v/>
      </c>
      <c r="E205" s="22"/>
      <c r="F205" s="22" t="e">
        <f t="shared" si="26"/>
        <v>#VALUE!</v>
      </c>
      <c r="G205" s="22"/>
      <c r="H205" s="22"/>
      <c r="I205" s="22" t="str">
        <f>IF(B205="Totale",SUM($I$26:I204),IF(B205="","",(($L$18-D205))))</f>
        <v/>
      </c>
      <c r="J205" s="22"/>
      <c r="K205" s="23" t="str">
        <f t="shared" si="27"/>
        <v/>
      </c>
      <c r="L205" s="23" t="str">
        <f t="shared" si="31"/>
        <v/>
      </c>
      <c r="M205" s="90" t="str">
        <f>IF(B205="totale",SUM(M$26:$M204),IF(B205="","",1/$G$18*FISSO!$D$18*K205))</f>
        <v/>
      </c>
      <c r="N205" s="53" t="str">
        <f>IF(B205="totale",SUM($N$26:N204),IF($B205="","",((1/$G$18*FISSO!$E$18*#REF!))))</f>
        <v/>
      </c>
      <c r="P205" s="56" t="e">
        <f>IF(B205="totale",SUM(P$26:P204),ROUND(M205,2))</f>
        <v>#VALUE!</v>
      </c>
      <c r="Q205" s="56" t="str">
        <f t="shared" si="28"/>
        <v/>
      </c>
      <c r="R205" s="56" t="str">
        <f t="shared" si="30"/>
        <v/>
      </c>
      <c r="S205" s="45"/>
    </row>
    <row r="206" spans="2:19" ht="14.25" customHeight="1" x14ac:dyDescent="0.3">
      <c r="B206" s="24" t="str">
        <f t="shared" si="25"/>
        <v/>
      </c>
      <c r="C206" s="25" t="str">
        <f t="shared" si="29"/>
        <v/>
      </c>
      <c r="D206" s="21" t="str">
        <f>IF(B206="Totale",SUM($D$26:D205),IF(B206="","",IF(B206=$L$17,$G$17-(SUM($D$26:D205)),(($A$7*(1/((1+$L$19)^($L$17-B205))))))))</f>
        <v/>
      </c>
      <c r="E206" s="22"/>
      <c r="F206" s="22" t="e">
        <f t="shared" si="26"/>
        <v>#VALUE!</v>
      </c>
      <c r="G206" s="22"/>
      <c r="H206" s="22"/>
      <c r="I206" s="22" t="str">
        <f>IF(B206="Totale",SUM($I$26:I205),IF(B206="","",(($L$18-D206))))</f>
        <v/>
      </c>
      <c r="J206" s="22"/>
      <c r="K206" s="23" t="str">
        <f t="shared" si="27"/>
        <v/>
      </c>
      <c r="L206" s="23" t="str">
        <f t="shared" si="31"/>
        <v/>
      </c>
      <c r="M206" s="90" t="str">
        <f>IF(B206="totale",SUM(M$26:$M205),IF(B206="","",1/$G$18*FISSO!$D$18*K206))</f>
        <v/>
      </c>
      <c r="N206" s="53" t="str">
        <f>IF(B206="totale",SUM($N$26:N205),IF($B206="","",((1/$G$18*FISSO!$E$18*#REF!))))</f>
        <v/>
      </c>
      <c r="P206" s="56" t="e">
        <f>IF(B206="totale",SUM(P$26:P205),ROUND(M206,2))</f>
        <v>#VALUE!</v>
      </c>
      <c r="Q206" s="56" t="str">
        <f t="shared" si="28"/>
        <v/>
      </c>
      <c r="R206" s="56" t="str">
        <f t="shared" si="30"/>
        <v/>
      </c>
      <c r="S206" s="45"/>
    </row>
    <row r="207" spans="2:19" ht="14.25" customHeight="1" x14ac:dyDescent="0.3">
      <c r="B207" s="24" t="str">
        <f t="shared" si="25"/>
        <v/>
      </c>
      <c r="C207" s="25" t="str">
        <f t="shared" si="29"/>
        <v/>
      </c>
      <c r="D207" s="21" t="str">
        <f>IF(B207="Totale",SUM($D$26:D206),IF(B207="","",IF(B207=$L$17,$G$17-(SUM($D$26:D206)),(($A$7*(1/((1+$L$19)^($L$17-B206))))))))</f>
        <v/>
      </c>
      <c r="E207" s="22"/>
      <c r="F207" s="22" t="e">
        <f t="shared" si="26"/>
        <v>#VALUE!</v>
      </c>
      <c r="G207" s="22"/>
      <c r="H207" s="22"/>
      <c r="I207" s="22" t="str">
        <f>IF(B207="Totale",SUM($I$26:I206),IF(B207="","",(($L$18-D207))))</f>
        <v/>
      </c>
      <c r="J207" s="22"/>
      <c r="K207" s="23" t="str">
        <f t="shared" si="27"/>
        <v/>
      </c>
      <c r="L207" s="23" t="str">
        <f t="shared" si="31"/>
        <v/>
      </c>
      <c r="M207" s="90" t="str">
        <f>IF(B207="totale",SUM(M$26:$M206),IF(B207="","",1/$G$18*FISSO!$D$18*K207))</f>
        <v/>
      </c>
      <c r="N207" s="53" t="str">
        <f>IF(B207="totale",SUM($N$26:N206),IF($B207="","",((1/$G$18*FISSO!$E$18*#REF!))))</f>
        <v/>
      </c>
      <c r="P207" s="56" t="e">
        <f>IF(B207="totale",SUM(P$26:P206),ROUND(M207,2))</f>
        <v>#VALUE!</v>
      </c>
      <c r="Q207" s="56" t="str">
        <f t="shared" si="28"/>
        <v/>
      </c>
      <c r="R207" s="56" t="str">
        <f t="shared" si="30"/>
        <v/>
      </c>
      <c r="S207" s="45"/>
    </row>
    <row r="208" spans="2:19" ht="14.25" customHeight="1" x14ac:dyDescent="0.3">
      <c r="B208" s="24" t="str">
        <f t="shared" si="25"/>
        <v/>
      </c>
      <c r="C208" s="25" t="str">
        <f t="shared" si="29"/>
        <v/>
      </c>
      <c r="D208" s="21" t="str">
        <f>IF(B208="Totale",SUM($D$26:D207),IF(B208="","",IF(B208=$L$17,$G$17-(SUM($D$26:D207)),(($A$7*(1/((1+$L$19)^($L$17-B207))))))))</f>
        <v/>
      </c>
      <c r="E208" s="22"/>
      <c r="F208" s="22" t="e">
        <f t="shared" si="26"/>
        <v>#VALUE!</v>
      </c>
      <c r="G208" s="22"/>
      <c r="H208" s="22"/>
      <c r="I208" s="22" t="str">
        <f>IF(B208="Totale",SUM($I$26:I207),IF(B208="","",(($L$18-D208))))</f>
        <v/>
      </c>
      <c r="J208" s="22"/>
      <c r="K208" s="23" t="str">
        <f t="shared" si="27"/>
        <v/>
      </c>
      <c r="L208" s="23" t="str">
        <f t="shared" si="31"/>
        <v/>
      </c>
      <c r="M208" s="90" t="str">
        <f>IF(B208="totale",SUM(M$26:$M207),IF(B208="","",1/$G$18*FISSO!$D$18*K208))</f>
        <v/>
      </c>
      <c r="N208" s="53" t="str">
        <f>IF(B208="totale",SUM($N$26:N207),IF($B208="","",((1/$G$18*FISSO!$E$18*#REF!))))</f>
        <v/>
      </c>
      <c r="P208" s="56" t="e">
        <f>IF(B208="totale",SUM(P$26:P207),ROUND(M208,2))</f>
        <v>#VALUE!</v>
      </c>
      <c r="Q208" s="56" t="str">
        <f t="shared" si="28"/>
        <v/>
      </c>
      <c r="R208" s="56" t="str">
        <f t="shared" si="30"/>
        <v/>
      </c>
      <c r="S208" s="45"/>
    </row>
    <row r="209" spans="2:19" ht="14.25" customHeight="1" x14ac:dyDescent="0.3">
      <c r="B209" s="24" t="str">
        <f t="shared" si="25"/>
        <v/>
      </c>
      <c r="C209" s="25" t="str">
        <f t="shared" si="29"/>
        <v/>
      </c>
      <c r="D209" s="21" t="str">
        <f>IF(B209="Totale",SUM($D$26:D208),IF(B209="","",IF(B209=$L$17,$G$17-(SUM($D$26:D208)),(($A$7*(1/((1+$L$19)^($L$17-B208))))))))</f>
        <v/>
      </c>
      <c r="E209" s="22"/>
      <c r="F209" s="22" t="e">
        <f t="shared" si="26"/>
        <v>#VALUE!</v>
      </c>
      <c r="G209" s="22"/>
      <c r="H209" s="22"/>
      <c r="I209" s="22" t="str">
        <f>IF(B209="Totale",SUM($I$26:I208),IF(B209="","",(($L$18-D209))))</f>
        <v/>
      </c>
      <c r="J209" s="22"/>
      <c r="K209" s="23" t="str">
        <f t="shared" si="27"/>
        <v/>
      </c>
      <c r="L209" s="23" t="str">
        <f t="shared" si="31"/>
        <v/>
      </c>
      <c r="M209" s="90" t="str">
        <f>IF(B209="totale",SUM(M$26:$M208),IF(B209="","",1/$G$18*FISSO!$D$18*K209))</f>
        <v/>
      </c>
      <c r="N209" s="53" t="str">
        <f>IF(B209="totale",SUM($N$26:N208),IF($B209="","",((1/$G$18*FISSO!$E$18*#REF!))))</f>
        <v/>
      </c>
      <c r="P209" s="56" t="e">
        <f>IF(B209="totale",SUM(P$26:P208),ROUND(M209,2))</f>
        <v>#VALUE!</v>
      </c>
      <c r="Q209" s="56" t="str">
        <f t="shared" si="28"/>
        <v/>
      </c>
      <c r="R209" s="56" t="str">
        <f t="shared" si="30"/>
        <v/>
      </c>
      <c r="S209" s="45"/>
    </row>
    <row r="210" spans="2:19" ht="14.25" customHeight="1" x14ac:dyDescent="0.3">
      <c r="B210" s="24" t="str">
        <f t="shared" si="25"/>
        <v/>
      </c>
      <c r="C210" s="25" t="str">
        <f t="shared" si="29"/>
        <v/>
      </c>
      <c r="D210" s="21" t="str">
        <f>IF(B210="Totale",SUM($D$26:D209),IF(B210="","",IF(B210=$L$17,$G$17-(SUM($D$26:D209)),(($A$7*(1/((1+$L$19)^($L$17-B209))))))))</f>
        <v/>
      </c>
      <c r="E210" s="22"/>
      <c r="F210" s="22" t="e">
        <f t="shared" si="26"/>
        <v>#VALUE!</v>
      </c>
      <c r="G210" s="22"/>
      <c r="H210" s="22"/>
      <c r="I210" s="22" t="str">
        <f>IF(B210="Totale",SUM($I$26:I209),IF(B210="","",(($L$18-D210))))</f>
        <v/>
      </c>
      <c r="J210" s="22"/>
      <c r="K210" s="23" t="str">
        <f t="shared" si="27"/>
        <v/>
      </c>
      <c r="L210" s="23" t="str">
        <f t="shared" si="31"/>
        <v/>
      </c>
      <c r="M210" s="90" t="str">
        <f>IF(B210="totale",SUM(M$26:$M209),IF(B210="","",1/$G$18*FISSO!$D$18*K210))</f>
        <v/>
      </c>
      <c r="N210" s="53" t="str">
        <f>IF(B210="totale",SUM($N$26:N209),IF($B210="","",((1/$G$18*FISSO!$E$18*#REF!))))</f>
        <v/>
      </c>
      <c r="P210" s="56" t="e">
        <f>IF(B210="totale",SUM(P$26:P209),ROUND(M210,2))</f>
        <v>#VALUE!</v>
      </c>
      <c r="Q210" s="56" t="str">
        <f t="shared" si="28"/>
        <v/>
      </c>
      <c r="R210" s="56" t="str">
        <f t="shared" si="30"/>
        <v/>
      </c>
      <c r="S210" s="45"/>
    </row>
    <row r="211" spans="2:19" ht="14.25" customHeight="1" x14ac:dyDescent="0.3">
      <c r="B211" s="24" t="str">
        <f t="shared" si="25"/>
        <v/>
      </c>
      <c r="C211" s="25" t="str">
        <f t="shared" si="29"/>
        <v/>
      </c>
      <c r="D211" s="21" t="str">
        <f>IF(B211="Totale",SUM($D$26:D210),IF(B211="","",IF(B211=$L$17,$G$17-(SUM($D$26:D210)),(($A$7*(1/((1+$L$19)^($L$17-B210))))))))</f>
        <v/>
      </c>
      <c r="E211" s="22"/>
      <c r="F211" s="22" t="e">
        <f t="shared" si="26"/>
        <v>#VALUE!</v>
      </c>
      <c r="G211" s="22"/>
      <c r="H211" s="22"/>
      <c r="I211" s="22" t="str">
        <f>IF(B211="Totale",SUM($I$26:I210),IF(B211="","",(($L$18-D211))))</f>
        <v/>
      </c>
      <c r="J211" s="22"/>
      <c r="K211" s="23" t="str">
        <f t="shared" si="27"/>
        <v/>
      </c>
      <c r="L211" s="23" t="str">
        <f t="shared" si="31"/>
        <v/>
      </c>
      <c r="M211" s="90" t="str">
        <f>IF(B211="totale",SUM(M$26:$M210),IF(B211="","",1/$G$18*FISSO!$D$18*K211))</f>
        <v/>
      </c>
      <c r="N211" s="53" t="str">
        <f>IF(B211="totale",SUM($N$26:N210),IF($B211="","",((1/$G$18*FISSO!$E$18*#REF!))))</f>
        <v/>
      </c>
      <c r="P211" s="56" t="e">
        <f>IF(B211="totale",SUM(P$26:P210),ROUND(M211,2))</f>
        <v>#VALUE!</v>
      </c>
      <c r="Q211" s="56" t="str">
        <f t="shared" si="28"/>
        <v/>
      </c>
      <c r="R211" s="56" t="str">
        <f t="shared" si="30"/>
        <v/>
      </c>
      <c r="S211" s="45"/>
    </row>
    <row r="212" spans="2:19" ht="14.25" customHeight="1" x14ac:dyDescent="0.3">
      <c r="B212" s="24" t="str">
        <f t="shared" si="25"/>
        <v/>
      </c>
      <c r="C212" s="25" t="str">
        <f t="shared" si="29"/>
        <v/>
      </c>
      <c r="D212" s="21" t="str">
        <f>IF(B212="Totale",SUM($D$26:D211),IF(B212="","",IF(B212=$L$17,$G$17-(SUM($D$26:D211)),(($A$7*(1/((1+$L$19)^($L$17-B211))))))))</f>
        <v/>
      </c>
      <c r="E212" s="22"/>
      <c r="F212" s="22" t="e">
        <f t="shared" si="26"/>
        <v>#VALUE!</v>
      </c>
      <c r="G212" s="22"/>
      <c r="H212" s="22"/>
      <c r="I212" s="22" t="str">
        <f>IF(B212="Totale",SUM($I$26:I211),IF(B212="","",(($L$18-D212))))</f>
        <v/>
      </c>
      <c r="J212" s="22"/>
      <c r="K212" s="23" t="str">
        <f t="shared" si="27"/>
        <v/>
      </c>
      <c r="L212" s="23" t="str">
        <f t="shared" si="31"/>
        <v/>
      </c>
      <c r="M212" s="90" t="str">
        <f>IF(B212="totale",SUM(M$26:$M211),IF(B212="","",1/$G$18*FISSO!$D$18*K212))</f>
        <v/>
      </c>
      <c r="N212" s="53" t="str">
        <f>IF(B212="totale",SUM($N$26:N211),IF($B212="","",((1/$G$18*FISSO!$E$18*#REF!))))</f>
        <v/>
      </c>
      <c r="P212" s="56" t="e">
        <f>IF(B212="totale",SUM(P$26:P211),ROUND(M212,2))</f>
        <v>#VALUE!</v>
      </c>
      <c r="Q212" s="56" t="str">
        <f t="shared" si="28"/>
        <v/>
      </c>
      <c r="R212" s="56" t="str">
        <f t="shared" si="30"/>
        <v/>
      </c>
      <c r="S212" s="45"/>
    </row>
    <row r="213" spans="2:19" ht="14.25" customHeight="1" x14ac:dyDescent="0.3">
      <c r="B213" s="24" t="str">
        <f t="shared" si="25"/>
        <v/>
      </c>
      <c r="C213" s="25" t="str">
        <f t="shared" si="29"/>
        <v/>
      </c>
      <c r="D213" s="21" t="str">
        <f>IF(B213="Totale",SUM($D$26:D212),IF(B213="","",IF(B213=$L$17,$G$17-(SUM($D$26:D212)),(($A$7*(1/((1+$L$19)^($L$17-B212))))))))</f>
        <v/>
      </c>
      <c r="E213" s="22"/>
      <c r="F213" s="22" t="e">
        <f t="shared" si="26"/>
        <v>#VALUE!</v>
      </c>
      <c r="G213" s="22"/>
      <c r="H213" s="22"/>
      <c r="I213" s="22" t="str">
        <f>IF(B213="Totale",SUM($I$26:I212),IF(B213="","",(($L$18-D213))))</f>
        <v/>
      </c>
      <c r="J213" s="22"/>
      <c r="K213" s="23" t="str">
        <f t="shared" si="27"/>
        <v/>
      </c>
      <c r="L213" s="23" t="str">
        <f t="shared" si="31"/>
        <v/>
      </c>
      <c r="M213" s="90" t="str">
        <f>IF(B213="totale",SUM(M$26:$M212),IF(B213="","",1/$G$18*FISSO!$D$18*K213))</f>
        <v/>
      </c>
      <c r="N213" s="53" t="str">
        <f>IF(B213="totale",SUM($N$26:N212),IF($B213="","",((1/$G$18*FISSO!$E$18*#REF!))))</f>
        <v/>
      </c>
      <c r="P213" s="56" t="e">
        <f>IF(B213="totale",SUM(P$26:P212),ROUND(M213,2))</f>
        <v>#VALUE!</v>
      </c>
      <c r="Q213" s="56" t="str">
        <f t="shared" si="28"/>
        <v/>
      </c>
      <c r="R213" s="56" t="str">
        <f t="shared" si="30"/>
        <v/>
      </c>
      <c r="S213" s="45"/>
    </row>
    <row r="214" spans="2:19" ht="14.25" customHeight="1" x14ac:dyDescent="0.3">
      <c r="B214" s="24" t="str">
        <f t="shared" si="25"/>
        <v/>
      </c>
      <c r="C214" s="25" t="str">
        <f t="shared" si="29"/>
        <v/>
      </c>
      <c r="D214" s="21" t="str">
        <f>IF(B214="Totale",SUM($D$26:D213),IF(B214="","",IF(B214=$L$17,$G$17-(SUM($D$26:D213)),(($A$7*(1/((1+$L$19)^($L$17-B213))))))))</f>
        <v/>
      </c>
      <c r="E214" s="22"/>
      <c r="F214" s="22" t="e">
        <f t="shared" si="26"/>
        <v>#VALUE!</v>
      </c>
      <c r="G214" s="22"/>
      <c r="H214" s="22"/>
      <c r="I214" s="22" t="str">
        <f>IF(B214="Totale",SUM($I$26:I213),IF(B214="","",(($L$18-D214))))</f>
        <v/>
      </c>
      <c r="J214" s="22"/>
      <c r="K214" s="23" t="str">
        <f t="shared" si="27"/>
        <v/>
      </c>
      <c r="L214" s="23" t="str">
        <f t="shared" si="31"/>
        <v/>
      </c>
      <c r="M214" s="90" t="str">
        <f>IF(B214="totale",SUM(M$26:$M213),IF(B214="","",1/$G$18*FISSO!$D$18*K214))</f>
        <v/>
      </c>
      <c r="N214" s="53" t="str">
        <f>IF(B214="totale",SUM($N$26:N213),IF($B214="","",((1/$G$18*FISSO!$E$18*#REF!))))</f>
        <v/>
      </c>
      <c r="P214" s="56" t="e">
        <f>IF(B214="totale",SUM(P$26:P213),ROUND(M214,2))</f>
        <v>#VALUE!</v>
      </c>
      <c r="Q214" s="56" t="str">
        <f t="shared" si="28"/>
        <v/>
      </c>
      <c r="R214" s="56" t="str">
        <f t="shared" si="30"/>
        <v/>
      </c>
      <c r="S214" s="45"/>
    </row>
    <row r="215" spans="2:19" ht="14.25" customHeight="1" x14ac:dyDescent="0.3">
      <c r="B215" s="24" t="str">
        <f t="shared" si="25"/>
        <v/>
      </c>
      <c r="C215" s="25" t="str">
        <f t="shared" si="29"/>
        <v/>
      </c>
      <c r="D215" s="21" t="str">
        <f>IF(B215="Totale",SUM($D$26:D214),IF(B215="","",IF(B215=$L$17,$G$17-(SUM($D$26:D214)),(($A$7*(1/((1+$L$19)^($L$17-B214))))))))</f>
        <v/>
      </c>
      <c r="E215" s="22"/>
      <c r="F215" s="22" t="e">
        <f t="shared" si="26"/>
        <v>#VALUE!</v>
      </c>
      <c r="G215" s="22"/>
      <c r="H215" s="22"/>
      <c r="I215" s="22" t="str">
        <f>IF(B215="Totale",SUM($I$26:I214),IF(B215="","",(($L$18-D215))))</f>
        <v/>
      </c>
      <c r="J215" s="22"/>
      <c r="K215" s="23" t="str">
        <f t="shared" si="27"/>
        <v/>
      </c>
      <c r="L215" s="23" t="str">
        <f t="shared" si="31"/>
        <v/>
      </c>
      <c r="M215" s="90" t="str">
        <f>IF(B215="totale",SUM(M$26:$M214),IF(B215="","",1/$G$18*FISSO!$D$18*K215))</f>
        <v/>
      </c>
      <c r="N215" s="53" t="str">
        <f>IF(B215="totale",SUM($N$26:N214),IF($B215="","",((1/$G$18*FISSO!$E$18*#REF!))))</f>
        <v/>
      </c>
      <c r="P215" s="56" t="e">
        <f>IF(B215="totale",SUM(P$26:P214),ROUND(M215,2))</f>
        <v>#VALUE!</v>
      </c>
      <c r="Q215" s="56" t="str">
        <f t="shared" si="28"/>
        <v/>
      </c>
      <c r="R215" s="56" t="str">
        <f t="shared" si="30"/>
        <v/>
      </c>
      <c r="S215" s="45"/>
    </row>
    <row r="216" spans="2:19" ht="14.25" customHeight="1" x14ac:dyDescent="0.3">
      <c r="B216" s="24" t="str">
        <f t="shared" si="25"/>
        <v/>
      </c>
      <c r="C216" s="25" t="str">
        <f t="shared" si="29"/>
        <v/>
      </c>
      <c r="D216" s="21" t="str">
        <f>IF(B216="Totale",SUM($D$26:D215),IF(B216="","",IF(B216=$L$17,$G$17-(SUM($D$26:D215)),(($A$7*(1/((1+$L$19)^($L$17-B215))))))))</f>
        <v/>
      </c>
      <c r="E216" s="22"/>
      <c r="F216" s="22" t="e">
        <f t="shared" si="26"/>
        <v>#VALUE!</v>
      </c>
      <c r="G216" s="22"/>
      <c r="H216" s="22"/>
      <c r="I216" s="22" t="str">
        <f>IF(B216="Totale",SUM($I$26:I215),IF(B216="","",(($L$18-D216))))</f>
        <v/>
      </c>
      <c r="J216" s="22"/>
      <c r="K216" s="23" t="str">
        <f t="shared" si="27"/>
        <v/>
      </c>
      <c r="L216" s="23" t="str">
        <f t="shared" si="31"/>
        <v/>
      </c>
      <c r="M216" s="90" t="str">
        <f>IF(B216="totale",SUM(M$26:$M215),IF(B216="","",1/$G$18*FISSO!$D$18*K216))</f>
        <v/>
      </c>
      <c r="N216" s="53" t="str">
        <f>IF(B216="totale",SUM($N$26:N215),IF($B216="","",((1/$G$18*FISSO!$E$18*#REF!))))</f>
        <v/>
      </c>
      <c r="P216" s="56" t="e">
        <f>IF(B216="totale",SUM(P$26:P215),ROUND(M216,2))</f>
        <v>#VALUE!</v>
      </c>
      <c r="Q216" s="56" t="str">
        <f t="shared" si="28"/>
        <v/>
      </c>
      <c r="R216" s="56" t="str">
        <f t="shared" si="30"/>
        <v/>
      </c>
      <c r="S216" s="45"/>
    </row>
    <row r="217" spans="2:19" ht="14.25" customHeight="1" x14ac:dyDescent="0.3">
      <c r="B217" s="24" t="str">
        <f t="shared" si="25"/>
        <v/>
      </c>
      <c r="C217" s="25" t="str">
        <f t="shared" si="29"/>
        <v/>
      </c>
      <c r="D217" s="21" t="str">
        <f>IF(B217="Totale",SUM($D$26:D216),IF(B217="","",IF(B217=$L$17,$G$17-(SUM($D$26:D216)),(($A$7*(1/((1+$L$19)^($L$17-B216))))))))</f>
        <v/>
      </c>
      <c r="E217" s="22"/>
      <c r="F217" s="22" t="e">
        <f t="shared" si="26"/>
        <v>#VALUE!</v>
      </c>
      <c r="G217" s="22"/>
      <c r="H217" s="22"/>
      <c r="I217" s="22" t="str">
        <f>IF(B217="Totale",SUM($I$26:I216),IF(B217="","",(($L$18-D217))))</f>
        <v/>
      </c>
      <c r="J217" s="22"/>
      <c r="K217" s="23" t="str">
        <f t="shared" si="27"/>
        <v/>
      </c>
      <c r="L217" s="23" t="str">
        <f t="shared" si="31"/>
        <v/>
      </c>
      <c r="M217" s="90" t="str">
        <f>IF(B217="totale",SUM(M$26:$M216),IF(B217="","",1/$G$18*FISSO!$D$18*K217))</f>
        <v/>
      </c>
      <c r="N217" s="53" t="str">
        <f>IF(B217="totale",SUM($N$26:N216),IF($B217="","",((1/$G$18*FISSO!$E$18*#REF!))))</f>
        <v/>
      </c>
      <c r="P217" s="56" t="e">
        <f>IF(B217="totale",SUM(P$26:P216),ROUND(M217,2))</f>
        <v>#VALUE!</v>
      </c>
      <c r="Q217" s="56" t="str">
        <f t="shared" si="28"/>
        <v/>
      </c>
      <c r="R217" s="56" t="str">
        <f t="shared" si="30"/>
        <v/>
      </c>
      <c r="S217" s="45"/>
    </row>
    <row r="218" spans="2:19" ht="14.25" customHeight="1" x14ac:dyDescent="0.3">
      <c r="B218" s="24" t="str">
        <f t="shared" si="25"/>
        <v/>
      </c>
      <c r="C218" s="25" t="str">
        <f t="shared" si="29"/>
        <v/>
      </c>
      <c r="D218" s="21" t="str">
        <f>IF(B218="Totale",SUM($D$26:D217),IF(B218="","",IF(B218=$L$17,$G$17-(SUM($D$26:D217)),(($A$7*(1/((1+$L$19)^($L$17-B217))))))))</f>
        <v/>
      </c>
      <c r="E218" s="22"/>
      <c r="F218" s="22" t="e">
        <f t="shared" si="26"/>
        <v>#VALUE!</v>
      </c>
      <c r="G218" s="22"/>
      <c r="H218" s="22"/>
      <c r="I218" s="22" t="str">
        <f>IF(B218="Totale",SUM($I$26:I217),IF(B218="","",(($L$18-D218))))</f>
        <v/>
      </c>
      <c r="J218" s="22"/>
      <c r="K218" s="23" t="str">
        <f t="shared" si="27"/>
        <v/>
      </c>
      <c r="L218" s="23" t="str">
        <f t="shared" si="31"/>
        <v/>
      </c>
      <c r="M218" s="90" t="str">
        <f>IF(B218="totale",SUM(M$26:$M217),IF(B218="","",1/$G$18*FISSO!$D$18*K218))</f>
        <v/>
      </c>
      <c r="N218" s="53" t="str">
        <f>IF(B218="totale",SUM($N$26:N217),IF($B218="","",((1/$G$18*FISSO!$E$18*#REF!))))</f>
        <v/>
      </c>
      <c r="P218" s="56" t="e">
        <f>IF(B218="totale",SUM(P$26:P217),ROUND(M218,2))</f>
        <v>#VALUE!</v>
      </c>
      <c r="Q218" s="56" t="str">
        <f t="shared" si="28"/>
        <v/>
      </c>
      <c r="R218" s="56" t="str">
        <f t="shared" si="30"/>
        <v/>
      </c>
      <c r="S218" s="45"/>
    </row>
    <row r="219" spans="2:19" ht="14.25" customHeight="1" x14ac:dyDescent="0.3">
      <c r="B219" s="24" t="str">
        <f t="shared" ref="B219:B282" si="32">IF($L$17=0,"",IF($L$17&lt;&gt;B218,IF(B218="Totale","",IF(B218="","",B218+1)),"Totale"))</f>
        <v/>
      </c>
      <c r="C219" s="25" t="str">
        <f t="shared" si="29"/>
        <v/>
      </c>
      <c r="D219" s="21" t="str">
        <f>IF(B219="Totale",SUM($D$26:D218),IF(B219="","",IF(B219=$L$17,$G$17-(SUM($D$26:D218)),(($A$7*(1/((1+$L$19)^($L$17-B218))))))))</f>
        <v/>
      </c>
      <c r="E219" s="22"/>
      <c r="F219" s="22" t="e">
        <f t="shared" ref="F219:F282" si="33">ROUND(D219,2)</f>
        <v>#VALUE!</v>
      </c>
      <c r="G219" s="22"/>
      <c r="H219" s="22"/>
      <c r="I219" s="22" t="str">
        <f>IF(B219="Totale",SUM($I$26:I218),IF(B219="","",(($L$18-D219))))</f>
        <v/>
      </c>
      <c r="J219" s="22"/>
      <c r="K219" s="23" t="str">
        <f t="shared" si="27"/>
        <v/>
      </c>
      <c r="L219" s="23" t="str">
        <f t="shared" si="31"/>
        <v/>
      </c>
      <c r="M219" s="90" t="str">
        <f>IF(B219="totale",SUM(M$26:$M218),IF(B219="","",1/$G$18*FISSO!$D$18*K219))</f>
        <v/>
      </c>
      <c r="N219" s="53" t="str">
        <f>IF(B219="totale",SUM($N$26:N218),IF($B219="","",((1/$G$18*FISSO!$E$18*#REF!))))</f>
        <v/>
      </c>
      <c r="P219" s="56" t="e">
        <f>IF(B219="totale",SUM(P$26:P218),ROUND(M219,2))</f>
        <v>#VALUE!</v>
      </c>
      <c r="Q219" s="56" t="str">
        <f t="shared" si="28"/>
        <v/>
      </c>
      <c r="R219" s="56" t="str">
        <f t="shared" si="30"/>
        <v/>
      </c>
      <c r="S219" s="45"/>
    </row>
    <row r="220" spans="2:19" ht="14.25" customHeight="1" x14ac:dyDescent="0.3">
      <c r="B220" s="24" t="str">
        <f t="shared" si="32"/>
        <v/>
      </c>
      <c r="C220" s="25" t="str">
        <f t="shared" si="29"/>
        <v/>
      </c>
      <c r="D220" s="21" t="str">
        <f>IF(B220="Totale",SUM($D$26:D219),IF(B220="","",IF(B220=$L$17,$G$17-(SUM($D$26:D219)),(($A$7*(1/((1+$L$19)^($L$17-B219))))))))</f>
        <v/>
      </c>
      <c r="E220" s="22"/>
      <c r="F220" s="22" t="e">
        <f t="shared" si="33"/>
        <v>#VALUE!</v>
      </c>
      <c r="G220" s="22"/>
      <c r="H220" s="22"/>
      <c r="I220" s="22" t="str">
        <f>IF(B220="Totale",SUM($I$26:I219),IF(B220="","",(($L$18-D220))))</f>
        <v/>
      </c>
      <c r="J220" s="22"/>
      <c r="K220" s="23" t="str">
        <f t="shared" si="27"/>
        <v/>
      </c>
      <c r="L220" s="23" t="str">
        <f t="shared" si="31"/>
        <v/>
      </c>
      <c r="M220" s="90" t="str">
        <f>IF(B220="totale",SUM(M$26:$M219),IF(B220="","",1/$G$18*FISSO!$D$18*K220))</f>
        <v/>
      </c>
      <c r="N220" s="53" t="str">
        <f>IF(B220="totale",SUM($N$26:N219),IF($B220="","",((1/$G$18*FISSO!$E$18*#REF!))))</f>
        <v/>
      </c>
      <c r="P220" s="56" t="e">
        <f>IF(B220="totale",SUM(P$26:P219),ROUND(M220,2))</f>
        <v>#VALUE!</v>
      </c>
      <c r="Q220" s="56" t="str">
        <f t="shared" si="28"/>
        <v/>
      </c>
      <c r="R220" s="56" t="str">
        <f t="shared" si="30"/>
        <v/>
      </c>
      <c r="S220" s="45"/>
    </row>
    <row r="221" spans="2:19" ht="14.25" customHeight="1" x14ac:dyDescent="0.3">
      <c r="B221" s="24" t="str">
        <f t="shared" si="32"/>
        <v/>
      </c>
      <c r="C221" s="25" t="str">
        <f t="shared" si="29"/>
        <v/>
      </c>
      <c r="D221" s="21" t="str">
        <f>IF(B221="Totale",SUM($D$26:D220),IF(B221="","",IF(B221=$L$17,$G$17-(SUM($D$26:D220)),(($A$7*(1/((1+$L$19)^($L$17-B220))))))))</f>
        <v/>
      </c>
      <c r="E221" s="22"/>
      <c r="F221" s="22" t="e">
        <f t="shared" si="33"/>
        <v>#VALUE!</v>
      </c>
      <c r="G221" s="22"/>
      <c r="H221" s="22"/>
      <c r="I221" s="22" t="str">
        <f>IF(B221="Totale",SUM($I$26:I220),IF(B221="","",(($L$18-D221))))</f>
        <v/>
      </c>
      <c r="J221" s="22"/>
      <c r="K221" s="23" t="str">
        <f t="shared" si="27"/>
        <v/>
      </c>
      <c r="L221" s="23" t="str">
        <f t="shared" si="31"/>
        <v/>
      </c>
      <c r="M221" s="90" t="str">
        <f>IF(B221="totale",SUM(M$26:$M220),IF(B221="","",1/$G$18*FISSO!$D$18*K221))</f>
        <v/>
      </c>
      <c r="N221" s="53" t="str">
        <f>IF(B221="totale",SUM($N$26:N220),IF($B221="","",((1/$G$18*FISSO!$E$18*#REF!))))</f>
        <v/>
      </c>
      <c r="P221" s="56" t="e">
        <f>IF(B221="totale",SUM(P$26:P220),ROUND(M221,2))</f>
        <v>#VALUE!</v>
      </c>
      <c r="Q221" s="56" t="str">
        <f t="shared" si="28"/>
        <v/>
      </c>
      <c r="R221" s="56" t="str">
        <f t="shared" si="30"/>
        <v/>
      </c>
      <c r="S221" s="45"/>
    </row>
    <row r="222" spans="2:19" ht="14.25" customHeight="1" x14ac:dyDescent="0.3">
      <c r="B222" s="24" t="str">
        <f t="shared" si="32"/>
        <v/>
      </c>
      <c r="C222" s="25" t="str">
        <f t="shared" si="29"/>
        <v/>
      </c>
      <c r="D222" s="21" t="str">
        <f>IF(B222="Totale",SUM($D$26:D221),IF(B222="","",IF(B222=$L$17,$G$17-(SUM($D$26:D221)),(($A$7*(1/((1+$L$19)^($L$17-B221))))))))</f>
        <v/>
      </c>
      <c r="E222" s="22"/>
      <c r="F222" s="22" t="e">
        <f t="shared" si="33"/>
        <v>#VALUE!</v>
      </c>
      <c r="G222" s="22"/>
      <c r="H222" s="22"/>
      <c r="I222" s="22" t="str">
        <f>IF(B222="Totale",SUM($I$26:I221),IF(B222="","",(($L$18-D222))))</f>
        <v/>
      </c>
      <c r="J222" s="22"/>
      <c r="K222" s="23" t="str">
        <f t="shared" si="27"/>
        <v/>
      </c>
      <c r="L222" s="23" t="str">
        <f t="shared" si="31"/>
        <v/>
      </c>
      <c r="M222" s="90" t="str">
        <f>IF(B222="totale",SUM(M$26:$M221),IF(B222="","",1/$G$18*FISSO!$D$18*K222))</f>
        <v/>
      </c>
      <c r="N222" s="53" t="str">
        <f>IF(B222="totale",SUM($N$26:N221),IF($B222="","",((1/$G$18*FISSO!$E$18*#REF!))))</f>
        <v/>
      </c>
      <c r="P222" s="56" t="e">
        <f>IF(B222="totale",SUM(P$26:P221),ROUND(M222,2))</f>
        <v>#VALUE!</v>
      </c>
      <c r="Q222" s="56" t="str">
        <f t="shared" si="28"/>
        <v/>
      </c>
      <c r="R222" s="56" t="str">
        <f t="shared" si="30"/>
        <v/>
      </c>
      <c r="S222" s="45"/>
    </row>
    <row r="223" spans="2:19" ht="14.25" customHeight="1" x14ac:dyDescent="0.3">
      <c r="B223" s="24" t="str">
        <f t="shared" si="32"/>
        <v/>
      </c>
      <c r="C223" s="25" t="str">
        <f t="shared" si="29"/>
        <v/>
      </c>
      <c r="D223" s="21" t="str">
        <f>IF(B223="Totale",SUM($D$26:D222),IF(B223="","",IF(B223=$L$17,$G$17-(SUM($D$26:D222)),(($A$7*(1/((1+$L$19)^($L$17-B222))))))))</f>
        <v/>
      </c>
      <c r="E223" s="22"/>
      <c r="F223" s="22" t="e">
        <f t="shared" si="33"/>
        <v>#VALUE!</v>
      </c>
      <c r="G223" s="22"/>
      <c r="H223" s="22"/>
      <c r="I223" s="22" t="str">
        <f>IF(B223="Totale",SUM($I$26:I222),IF(B223="","",(($L$18-D223))))</f>
        <v/>
      </c>
      <c r="J223" s="22"/>
      <c r="K223" s="23" t="str">
        <f t="shared" si="27"/>
        <v/>
      </c>
      <c r="L223" s="23" t="str">
        <f t="shared" si="31"/>
        <v/>
      </c>
      <c r="M223" s="90" t="str">
        <f>IF(B223="totale",SUM(M$26:$M222),IF(B223="","",1/$G$18*FISSO!$D$18*K223))</f>
        <v/>
      </c>
      <c r="N223" s="53" t="str">
        <f>IF(B223="totale",SUM($N$26:N222),IF($B223="","",((1/$G$18*FISSO!$E$18*#REF!))))</f>
        <v/>
      </c>
      <c r="P223" s="56" t="e">
        <f>IF(B223="totale",SUM(P$26:P222),ROUND(M223,2))</f>
        <v>#VALUE!</v>
      </c>
      <c r="Q223" s="56" t="str">
        <f t="shared" si="28"/>
        <v/>
      </c>
      <c r="R223" s="56" t="str">
        <f t="shared" si="30"/>
        <v/>
      </c>
      <c r="S223" s="45"/>
    </row>
    <row r="224" spans="2:19" ht="14.25" customHeight="1" x14ac:dyDescent="0.3">
      <c r="B224" s="24" t="str">
        <f t="shared" si="32"/>
        <v/>
      </c>
      <c r="C224" s="25" t="str">
        <f t="shared" si="29"/>
        <v/>
      </c>
      <c r="D224" s="21" t="str">
        <f>IF(B224="Totale",SUM($D$26:D223),IF(B224="","",IF(B224=$L$17,$G$17-(SUM($D$26:D223)),(($A$7*(1/((1+$L$19)^($L$17-B223))))))))</f>
        <v/>
      </c>
      <c r="E224" s="22"/>
      <c r="F224" s="22" t="e">
        <f t="shared" si="33"/>
        <v>#VALUE!</v>
      </c>
      <c r="G224" s="22"/>
      <c r="H224" s="22"/>
      <c r="I224" s="22" t="str">
        <f>IF(B224="Totale",SUM($I$26:I223),IF(B224="","",(($L$18-D224))))</f>
        <v/>
      </c>
      <c r="J224" s="22"/>
      <c r="K224" s="23" t="str">
        <f t="shared" si="27"/>
        <v/>
      </c>
      <c r="L224" s="23" t="str">
        <f t="shared" si="31"/>
        <v/>
      </c>
      <c r="M224" s="90" t="str">
        <f>IF(B224="totale",SUM(M$26:$M223),IF(B224="","",1/$G$18*FISSO!$D$18*K224))</f>
        <v/>
      </c>
      <c r="N224" s="53" t="str">
        <f>IF(B224="totale",SUM($N$26:N223),IF($B224="","",((1/$G$18*FISSO!$E$18*#REF!))))</f>
        <v/>
      </c>
      <c r="P224" s="56" t="e">
        <f>IF(B224="totale",SUM(P$26:P223),ROUND(M224,2))</f>
        <v>#VALUE!</v>
      </c>
      <c r="Q224" s="56" t="str">
        <f t="shared" si="28"/>
        <v/>
      </c>
      <c r="R224" s="56" t="str">
        <f t="shared" si="30"/>
        <v/>
      </c>
      <c r="S224" s="45"/>
    </row>
    <row r="225" spans="2:19" ht="14.25" customHeight="1" x14ac:dyDescent="0.3">
      <c r="B225" s="24" t="str">
        <f t="shared" si="32"/>
        <v/>
      </c>
      <c r="C225" s="25" t="str">
        <f t="shared" si="29"/>
        <v/>
      </c>
      <c r="D225" s="21" t="str">
        <f>IF(B225="Totale",SUM($D$26:D224),IF(B225="","",IF(B225=$L$17,$G$17-(SUM($D$26:D224)),(($A$7*(1/((1+$L$19)^($L$17-B224))))))))</f>
        <v/>
      </c>
      <c r="E225" s="22"/>
      <c r="F225" s="22" t="e">
        <f t="shared" si="33"/>
        <v>#VALUE!</v>
      </c>
      <c r="G225" s="22"/>
      <c r="H225" s="22"/>
      <c r="I225" s="22" t="str">
        <f>IF(B225="Totale",SUM($I$26:I224),IF(B225="","",(($L$18-D225))))</f>
        <v/>
      </c>
      <c r="J225" s="22"/>
      <c r="K225" s="23" t="str">
        <f t="shared" si="27"/>
        <v/>
      </c>
      <c r="L225" s="23" t="str">
        <f t="shared" si="31"/>
        <v/>
      </c>
      <c r="M225" s="90" t="str">
        <f>IF(B225="totale",SUM(M$26:$M224),IF(B225="","",1/$G$18*FISSO!$D$18*K225))</f>
        <v/>
      </c>
      <c r="N225" s="53" t="str">
        <f>IF(B225="totale",SUM($N$26:N224),IF($B225="","",((1/$G$18*FISSO!$E$18*#REF!))))</f>
        <v/>
      </c>
      <c r="P225" s="56" t="e">
        <f>IF(B225="totale",SUM(P$26:P224),ROUND(M225,2))</f>
        <v>#VALUE!</v>
      </c>
      <c r="Q225" s="56" t="str">
        <f t="shared" si="28"/>
        <v/>
      </c>
      <c r="R225" s="56" t="str">
        <f t="shared" si="30"/>
        <v/>
      </c>
      <c r="S225" s="45"/>
    </row>
    <row r="226" spans="2:19" ht="14.25" customHeight="1" x14ac:dyDescent="0.3">
      <c r="B226" s="24" t="str">
        <f t="shared" si="32"/>
        <v/>
      </c>
      <c r="C226" s="25" t="str">
        <f t="shared" si="29"/>
        <v/>
      </c>
      <c r="D226" s="21" t="str">
        <f>IF(B226="Totale",SUM($D$26:D225),IF(B226="","",IF(B226=$L$17,$G$17-(SUM($D$26:D225)),(($A$7*(1/((1+$L$19)^($L$17-B225))))))))</f>
        <v/>
      </c>
      <c r="E226" s="22"/>
      <c r="F226" s="22" t="e">
        <f t="shared" si="33"/>
        <v>#VALUE!</v>
      </c>
      <c r="G226" s="22"/>
      <c r="H226" s="22"/>
      <c r="I226" s="22" t="str">
        <f>IF(B226="Totale",SUM($I$26:I225),IF(B226="","",(($L$18-D226))))</f>
        <v/>
      </c>
      <c r="J226" s="22"/>
      <c r="K226" s="23" t="str">
        <f t="shared" si="27"/>
        <v/>
      </c>
      <c r="L226" s="23" t="str">
        <f t="shared" si="31"/>
        <v/>
      </c>
      <c r="M226" s="90" t="str">
        <f>IF(B226="totale",SUM(M$26:$M225),IF(B226="","",1/$G$18*FISSO!$D$18*K226))</f>
        <v/>
      </c>
      <c r="N226" s="53" t="str">
        <f>IF(B226="totale",SUM($N$26:N225),IF($B226="","",((1/$G$18*FISSO!$E$18*#REF!))))</f>
        <v/>
      </c>
      <c r="P226" s="56" t="e">
        <f>IF(B226="totale",SUM(P$26:P225),ROUND(M226,2))</f>
        <v>#VALUE!</v>
      </c>
      <c r="Q226" s="56" t="str">
        <f t="shared" si="28"/>
        <v/>
      </c>
      <c r="R226" s="56" t="str">
        <f t="shared" si="30"/>
        <v/>
      </c>
      <c r="S226" s="45"/>
    </row>
    <row r="227" spans="2:19" ht="14.25" customHeight="1" x14ac:dyDescent="0.3">
      <c r="B227" s="24" t="str">
        <f t="shared" si="32"/>
        <v/>
      </c>
      <c r="C227" s="25" t="str">
        <f t="shared" si="29"/>
        <v/>
      </c>
      <c r="D227" s="21" t="str">
        <f>IF(B227="Totale",SUM($D$26:D226),IF(B227="","",IF(B227=$L$17,$G$17-(SUM($D$26:D226)),(($A$7*(1/((1+$L$19)^($L$17-B226))))))))</f>
        <v/>
      </c>
      <c r="E227" s="22"/>
      <c r="F227" s="22" t="e">
        <f t="shared" si="33"/>
        <v>#VALUE!</v>
      </c>
      <c r="G227" s="22"/>
      <c r="H227" s="22"/>
      <c r="I227" s="22" t="str">
        <f>IF(B227="Totale",SUM($I$26:I226),IF(B227="","",(($L$18-D227))))</f>
        <v/>
      </c>
      <c r="J227" s="22"/>
      <c r="K227" s="23" t="str">
        <f t="shared" si="27"/>
        <v/>
      </c>
      <c r="L227" s="23" t="str">
        <f t="shared" si="31"/>
        <v/>
      </c>
      <c r="M227" s="90" t="str">
        <f>IF(B227="totale",SUM(M$26:$M226),IF(B227="","",1/$G$18*FISSO!$D$18*K227))</f>
        <v/>
      </c>
      <c r="N227" s="53" t="str">
        <f>IF(B227="totale",SUM($N$26:N226),IF($B227="","",((1/$G$18*FISSO!$E$18*#REF!))))</f>
        <v/>
      </c>
      <c r="P227" s="56" t="e">
        <f>IF(B227="totale",SUM(P$26:P226),ROUND(M227,2))</f>
        <v>#VALUE!</v>
      </c>
      <c r="Q227" s="56" t="str">
        <f t="shared" si="28"/>
        <v/>
      </c>
      <c r="R227" s="56" t="str">
        <f t="shared" si="30"/>
        <v/>
      </c>
      <c r="S227" s="45"/>
    </row>
    <row r="228" spans="2:19" ht="14.25" customHeight="1" x14ac:dyDescent="0.3">
      <c r="B228" s="24" t="str">
        <f t="shared" si="32"/>
        <v/>
      </c>
      <c r="C228" s="25" t="str">
        <f t="shared" si="29"/>
        <v/>
      </c>
      <c r="D228" s="21" t="str">
        <f>IF(B228="Totale",SUM($D$26:D227),IF(B228="","",IF(B228=$L$17,$G$17-(SUM($D$26:D227)),(($A$7*(1/((1+$L$19)^($L$17-B227))))))))</f>
        <v/>
      </c>
      <c r="E228" s="22"/>
      <c r="F228" s="22" t="e">
        <f t="shared" si="33"/>
        <v>#VALUE!</v>
      </c>
      <c r="G228" s="22"/>
      <c r="H228" s="22"/>
      <c r="I228" s="22" t="str">
        <f>IF(B228="Totale",SUM($I$26:I227),IF(B228="","",(($L$18-D228))))</f>
        <v/>
      </c>
      <c r="J228" s="22"/>
      <c r="K228" s="23" t="str">
        <f t="shared" si="27"/>
        <v/>
      </c>
      <c r="L228" s="23" t="str">
        <f t="shared" si="31"/>
        <v/>
      </c>
      <c r="M228" s="90" t="str">
        <f>IF(B228="totale",SUM(M$26:$M227),IF(B228="","",1/$G$18*FISSO!$D$18*K228))</f>
        <v/>
      </c>
      <c r="N228" s="53" t="str">
        <f>IF(B228="totale",SUM($N$26:N227),IF($B228="","",((1/$G$18*FISSO!$E$18*#REF!))))</f>
        <v/>
      </c>
      <c r="P228" s="56" t="e">
        <f>IF(B228="totale",SUM(P$26:P227),ROUND(M228,2))</f>
        <v>#VALUE!</v>
      </c>
      <c r="Q228" s="56" t="str">
        <f t="shared" si="28"/>
        <v/>
      </c>
      <c r="R228" s="56" t="str">
        <f t="shared" si="30"/>
        <v/>
      </c>
      <c r="S228" s="45"/>
    </row>
    <row r="229" spans="2:19" ht="14.25" customHeight="1" x14ac:dyDescent="0.3">
      <c r="B229" s="24" t="str">
        <f t="shared" si="32"/>
        <v/>
      </c>
      <c r="C229" s="25" t="str">
        <f t="shared" si="29"/>
        <v/>
      </c>
      <c r="D229" s="21" t="str">
        <f>IF(B229="Totale",SUM($D$26:D228),IF(B229="","",IF(B229=$L$17,$G$17-(SUM($D$26:D228)),(($A$7*(1/((1+$L$19)^($L$17-B228))))))))</f>
        <v/>
      </c>
      <c r="E229" s="22"/>
      <c r="F229" s="22" t="e">
        <f t="shared" si="33"/>
        <v>#VALUE!</v>
      </c>
      <c r="G229" s="22"/>
      <c r="H229" s="22"/>
      <c r="I229" s="22" t="str">
        <f>IF(B229="Totale",SUM($I$26:I228),IF(B229="","",(($L$18-D229))))</f>
        <v/>
      </c>
      <c r="J229" s="22"/>
      <c r="K229" s="23" t="str">
        <f t="shared" ref="K229:K292" si="34">IF(B229="Totale",SUM(D229:I229),IF(B229="","",SUM(D229:I229)))</f>
        <v/>
      </c>
      <c r="L229" s="23" t="str">
        <f t="shared" ref="L229:L292" si="35">IF(B229="","",G229+K229)</f>
        <v/>
      </c>
      <c r="M229" s="90" t="str">
        <f>IF(B229="totale",SUM(M$26:$M228),IF(B229="","",1/$G$18*FISSO!$D$18*K229))</f>
        <v/>
      </c>
      <c r="N229" s="53" t="str">
        <f>IF(B229="totale",SUM($N$26:N228),IF($B229="","",((1/$G$18*FISSO!$E$18*#REF!))))</f>
        <v/>
      </c>
      <c r="P229" s="56" t="e">
        <f>IF(B229="totale",SUM(P$26:P228),ROUND(M229,2))</f>
        <v>#VALUE!</v>
      </c>
      <c r="Q229" s="56" t="str">
        <f t="shared" ref="Q229:Q292" si="36">IF(B229="","",P229)</f>
        <v/>
      </c>
      <c r="R229" s="56" t="str">
        <f t="shared" si="30"/>
        <v/>
      </c>
      <c r="S229" s="45"/>
    </row>
    <row r="230" spans="2:19" ht="14.25" customHeight="1" x14ac:dyDescent="0.3">
      <c r="B230" s="24" t="str">
        <f t="shared" si="32"/>
        <v/>
      </c>
      <c r="C230" s="25" t="str">
        <f t="shared" si="29"/>
        <v/>
      </c>
      <c r="D230" s="21" t="str">
        <f>IF(B230="Totale",SUM($D$26:D229),IF(B230="","",IF(B230=$L$17,$G$17-(SUM($D$26:D229)),(($A$7*(1/((1+$L$19)^($L$17-B229))))))))</f>
        <v/>
      </c>
      <c r="E230" s="22"/>
      <c r="F230" s="22" t="e">
        <f t="shared" si="33"/>
        <v>#VALUE!</v>
      </c>
      <c r="G230" s="22"/>
      <c r="H230" s="22"/>
      <c r="I230" s="22" t="str">
        <f>IF(B230="Totale",SUM($I$26:I229),IF(B230="","",(($L$18-D230))))</f>
        <v/>
      </c>
      <c r="J230" s="22"/>
      <c r="K230" s="23" t="str">
        <f t="shared" si="34"/>
        <v/>
      </c>
      <c r="L230" s="23" t="str">
        <f t="shared" si="35"/>
        <v/>
      </c>
      <c r="M230" s="90" t="str">
        <f>IF(B230="totale",SUM(M$26:$M229),IF(B230="","",1/$G$18*FISSO!$D$18*K230))</f>
        <v/>
      </c>
      <c r="N230" s="53" t="str">
        <f>IF(B230="totale",SUM($N$26:N229),IF($B230="","",((1/$G$18*FISSO!$E$18*#REF!))))</f>
        <v/>
      </c>
      <c r="P230" s="56" t="e">
        <f>IF(B230="totale",SUM(P$26:P229),ROUND(M230,2))</f>
        <v>#VALUE!</v>
      </c>
      <c r="Q230" s="56" t="str">
        <f t="shared" si="36"/>
        <v/>
      </c>
      <c r="R230" s="56" t="str">
        <f t="shared" si="30"/>
        <v/>
      </c>
      <c r="S230" s="45"/>
    </row>
    <row r="231" spans="2:19" ht="14.25" customHeight="1" x14ac:dyDescent="0.3">
      <c r="B231" s="24" t="str">
        <f t="shared" si="32"/>
        <v/>
      </c>
      <c r="C231" s="25" t="str">
        <f t="shared" si="29"/>
        <v/>
      </c>
      <c r="D231" s="21" t="str">
        <f>IF(B231="Totale",SUM($D$26:D230),IF(B231="","",IF(B231=$L$17,$G$17-(SUM($D$26:D230)),(($A$7*(1/((1+$L$19)^($L$17-B230))))))))</f>
        <v/>
      </c>
      <c r="E231" s="22"/>
      <c r="F231" s="22" t="e">
        <f t="shared" si="33"/>
        <v>#VALUE!</v>
      </c>
      <c r="G231" s="22"/>
      <c r="H231" s="22"/>
      <c r="I231" s="22" t="str">
        <f>IF(B231="Totale",SUM($I$26:I230),IF(B231="","",(($L$18-D231))))</f>
        <v/>
      </c>
      <c r="J231" s="22"/>
      <c r="K231" s="23" t="str">
        <f t="shared" si="34"/>
        <v/>
      </c>
      <c r="L231" s="23" t="str">
        <f t="shared" si="35"/>
        <v/>
      </c>
      <c r="M231" s="90" t="str">
        <f>IF(B231="totale",SUM(M$26:$M230),IF(B231="","",1/$G$18*FISSO!$D$18*K231))</f>
        <v/>
      </c>
      <c r="N231" s="53" t="str">
        <f>IF(B231="totale",SUM($N$26:N230),IF($B231="","",((1/$G$18*FISSO!$E$18*#REF!))))</f>
        <v/>
      </c>
      <c r="P231" s="56" t="e">
        <f>IF(B231="totale",SUM(P$26:P230),ROUND(M231,2))</f>
        <v>#VALUE!</v>
      </c>
      <c r="Q231" s="56" t="str">
        <f t="shared" si="36"/>
        <v/>
      </c>
      <c r="R231" s="56" t="str">
        <f t="shared" si="30"/>
        <v/>
      </c>
      <c r="S231" s="45"/>
    </row>
    <row r="232" spans="2:19" ht="14.25" customHeight="1" x14ac:dyDescent="0.3">
      <c r="B232" s="24" t="str">
        <f t="shared" si="32"/>
        <v/>
      </c>
      <c r="C232" s="25" t="str">
        <f t="shared" ref="C232:C295" si="37">IF($L$17=0,"",IF($L$17&lt;&gt;B231,IF(B231="Totale","",IF(B231="","",DATE(YEAR(C231),MONTH(C231)+1,DAY(C231)))),""))</f>
        <v/>
      </c>
      <c r="D232" s="21" t="str">
        <f>IF(B232="Totale",SUM($D$26:D231),IF(B232="","",IF(B232=$L$17,$G$17-(SUM($D$26:D231)),(($A$7*(1/((1+$L$19)^($L$17-B231))))))))</f>
        <v/>
      </c>
      <c r="E232" s="22"/>
      <c r="F232" s="22" t="e">
        <f t="shared" si="33"/>
        <v>#VALUE!</v>
      </c>
      <c r="G232" s="22"/>
      <c r="H232" s="22"/>
      <c r="I232" s="22" t="str">
        <f>IF(B232="Totale",SUM($I$26:I231),IF(B232="","",(($L$18-D232))))</f>
        <v/>
      </c>
      <c r="J232" s="22"/>
      <c r="K232" s="23" t="str">
        <f t="shared" si="34"/>
        <v/>
      </c>
      <c r="L232" s="23" t="str">
        <f t="shared" si="35"/>
        <v/>
      </c>
      <c r="M232" s="90" t="str">
        <f>IF(B232="totale",SUM(M$26:$M231),IF(B232="","",1/$G$18*FISSO!$D$18*K232))</f>
        <v/>
      </c>
      <c r="N232" s="53" t="str">
        <f>IF(B232="totale",SUM($N$26:N231),IF($B232="","",((1/$G$18*FISSO!$E$18*#REF!))))</f>
        <v/>
      </c>
      <c r="P232" s="56" t="e">
        <f>IF(B232="totale",SUM(P$26:P231),ROUND(M232,2))</f>
        <v>#VALUE!</v>
      </c>
      <c r="Q232" s="56" t="str">
        <f t="shared" si="36"/>
        <v/>
      </c>
      <c r="R232" s="56" t="str">
        <f t="shared" si="30"/>
        <v/>
      </c>
      <c r="S232" s="45"/>
    </row>
    <row r="233" spans="2:19" ht="14.25" customHeight="1" x14ac:dyDescent="0.3">
      <c r="B233" s="24" t="str">
        <f t="shared" si="32"/>
        <v/>
      </c>
      <c r="C233" s="25" t="str">
        <f t="shared" si="37"/>
        <v/>
      </c>
      <c r="D233" s="21" t="str">
        <f>IF(B233="Totale",SUM($D$26:D232),IF(B233="","",IF(B233=$L$17,$G$17-(SUM($D$26:D232)),(($A$7*(1/((1+$L$19)^($L$17-B232))))))))</f>
        <v/>
      </c>
      <c r="E233" s="22"/>
      <c r="F233" s="22" t="e">
        <f t="shared" si="33"/>
        <v>#VALUE!</v>
      </c>
      <c r="G233" s="22"/>
      <c r="H233" s="22"/>
      <c r="I233" s="22" t="str">
        <f>IF(B233="Totale",SUM($I$26:I232),IF(B233="","",(($L$18-D233))))</f>
        <v/>
      </c>
      <c r="J233" s="22"/>
      <c r="K233" s="23" t="str">
        <f t="shared" si="34"/>
        <v/>
      </c>
      <c r="L233" s="23" t="str">
        <f t="shared" si="35"/>
        <v/>
      </c>
      <c r="M233" s="90" t="str">
        <f>IF(B233="totale",SUM(M$26:$M232),IF(B233="","",1/$G$18*FISSO!$D$18*K233))</f>
        <v/>
      </c>
      <c r="N233" s="53" t="str">
        <f>IF(B233="totale",SUM($N$26:N232),IF($B233="","",((1/$G$18*FISSO!$E$18*#REF!))))</f>
        <v/>
      </c>
      <c r="P233" s="56" t="e">
        <f>IF(B233="totale",SUM(P$26:P232),ROUND(M233,2))</f>
        <v>#VALUE!</v>
      </c>
      <c r="Q233" s="56" t="str">
        <f t="shared" si="36"/>
        <v/>
      </c>
      <c r="R233" s="56" t="str">
        <f t="shared" si="30"/>
        <v/>
      </c>
      <c r="S233" s="45"/>
    </row>
    <row r="234" spans="2:19" ht="14.25" customHeight="1" x14ac:dyDescent="0.3">
      <c r="B234" s="24" t="str">
        <f t="shared" si="32"/>
        <v/>
      </c>
      <c r="C234" s="25" t="str">
        <f t="shared" si="37"/>
        <v/>
      </c>
      <c r="D234" s="21" t="str">
        <f>IF(B234="Totale",SUM($D$26:D233),IF(B234="","",IF(B234=$L$17,$G$17-(SUM($D$26:D233)),(($A$7*(1/((1+$L$19)^($L$17-B233))))))))</f>
        <v/>
      </c>
      <c r="E234" s="22"/>
      <c r="F234" s="22" t="e">
        <f t="shared" si="33"/>
        <v>#VALUE!</v>
      </c>
      <c r="G234" s="22"/>
      <c r="H234" s="22"/>
      <c r="I234" s="22" t="str">
        <f>IF(B234="Totale",SUM($I$26:I233),IF(B234="","",(($L$18-D234))))</f>
        <v/>
      </c>
      <c r="J234" s="22"/>
      <c r="K234" s="23" t="str">
        <f t="shared" si="34"/>
        <v/>
      </c>
      <c r="L234" s="23" t="str">
        <f t="shared" si="35"/>
        <v/>
      </c>
      <c r="M234" s="90" t="str">
        <f>IF(B234="totale",SUM(M$26:$M233),IF(B234="","",1/$G$18*FISSO!$D$18*K234))</f>
        <v/>
      </c>
      <c r="N234" s="53" t="str">
        <f>IF(B234="totale",SUM($N$26:N233),IF($B234="","",((1/$G$18*FISSO!$E$18*#REF!))))</f>
        <v/>
      </c>
      <c r="P234" s="56" t="e">
        <f>IF(B234="totale",SUM(P$26:P233),ROUND(M234,2))</f>
        <v>#VALUE!</v>
      </c>
      <c r="Q234" s="56" t="str">
        <f t="shared" si="36"/>
        <v/>
      </c>
      <c r="R234" s="56" t="str">
        <f t="shared" si="30"/>
        <v/>
      </c>
      <c r="S234" s="45"/>
    </row>
    <row r="235" spans="2:19" ht="14.25" customHeight="1" x14ac:dyDescent="0.3">
      <c r="B235" s="24" t="str">
        <f t="shared" si="32"/>
        <v/>
      </c>
      <c r="C235" s="25" t="str">
        <f t="shared" si="37"/>
        <v/>
      </c>
      <c r="D235" s="21" t="str">
        <f>IF(B235="Totale",SUM($D$26:D234),IF(B235="","",IF(B235=$L$17,$G$17-(SUM($D$26:D234)),(($A$7*(1/((1+$L$19)^($L$17-B234))))))))</f>
        <v/>
      </c>
      <c r="E235" s="22"/>
      <c r="F235" s="22" t="e">
        <f t="shared" si="33"/>
        <v>#VALUE!</v>
      </c>
      <c r="G235" s="22"/>
      <c r="H235" s="22"/>
      <c r="I235" s="22" t="str">
        <f>IF(B235="Totale",SUM($I$26:I234),IF(B235="","",(($L$18-D235))))</f>
        <v/>
      </c>
      <c r="J235" s="22"/>
      <c r="K235" s="23" t="str">
        <f t="shared" si="34"/>
        <v/>
      </c>
      <c r="L235" s="23" t="str">
        <f t="shared" si="35"/>
        <v/>
      </c>
      <c r="M235" s="90" t="str">
        <f>IF(B235="totale",SUM(M$26:$M234),IF(B235="","",1/$G$18*FISSO!$D$18*K235))</f>
        <v/>
      </c>
      <c r="N235" s="53" t="str">
        <f>IF(B235="totale",SUM($N$26:N234),IF($B235="","",((1/$G$18*FISSO!$E$18*#REF!))))</f>
        <v/>
      </c>
      <c r="P235" s="56" t="e">
        <f>IF(B235="totale",SUM(P$26:P234),ROUND(M235,2))</f>
        <v>#VALUE!</v>
      </c>
      <c r="Q235" s="56" t="str">
        <f t="shared" si="36"/>
        <v/>
      </c>
      <c r="R235" s="56" t="str">
        <f t="shared" si="30"/>
        <v/>
      </c>
      <c r="S235" s="45"/>
    </row>
    <row r="236" spans="2:19" ht="14.25" customHeight="1" x14ac:dyDescent="0.3">
      <c r="B236" s="24" t="str">
        <f t="shared" si="32"/>
        <v/>
      </c>
      <c r="C236" s="25" t="str">
        <f t="shared" si="37"/>
        <v/>
      </c>
      <c r="D236" s="21" t="str">
        <f>IF(B236="Totale",SUM($D$26:D235),IF(B236="","",IF(B236=$L$17,$G$17-(SUM($D$26:D235)),(($A$7*(1/((1+$L$19)^($L$17-B235))))))))</f>
        <v/>
      </c>
      <c r="E236" s="22"/>
      <c r="F236" s="22" t="e">
        <f t="shared" si="33"/>
        <v>#VALUE!</v>
      </c>
      <c r="G236" s="22"/>
      <c r="H236" s="22"/>
      <c r="I236" s="22" t="str">
        <f>IF(B236="Totale",SUM($I$26:I235),IF(B236="","",(($L$18-D236))))</f>
        <v/>
      </c>
      <c r="J236" s="22"/>
      <c r="K236" s="23" t="str">
        <f t="shared" si="34"/>
        <v/>
      </c>
      <c r="L236" s="23" t="str">
        <f t="shared" si="35"/>
        <v/>
      </c>
      <c r="M236" s="90" t="str">
        <f>IF(B236="totale",SUM(M$26:$M235),IF(B236="","",1/$G$18*FISSO!$D$18*K236))</f>
        <v/>
      </c>
      <c r="N236" s="53" t="str">
        <f>IF(B236="totale",SUM($N$26:N235),IF($B236="","",((1/$G$18*FISSO!$E$18*#REF!))))</f>
        <v/>
      </c>
      <c r="P236" s="56" t="e">
        <f>IF(B236="totale",SUM(P$26:P235),ROUND(M236,2))</f>
        <v>#VALUE!</v>
      </c>
      <c r="Q236" s="56" t="str">
        <f t="shared" si="36"/>
        <v/>
      </c>
      <c r="R236" s="56" t="str">
        <f t="shared" si="30"/>
        <v/>
      </c>
      <c r="S236" s="45"/>
    </row>
    <row r="237" spans="2:19" ht="14.25" customHeight="1" x14ac:dyDescent="0.3">
      <c r="B237" s="24" t="str">
        <f t="shared" si="32"/>
        <v/>
      </c>
      <c r="C237" s="25" t="str">
        <f t="shared" si="37"/>
        <v/>
      </c>
      <c r="D237" s="21" t="str">
        <f>IF(B237="Totale",SUM($D$26:D236),IF(B237="","",IF(B237=$L$17,$G$17-(SUM($D$26:D236)),(($A$7*(1/((1+$L$19)^($L$17-B236))))))))</f>
        <v/>
      </c>
      <c r="E237" s="22"/>
      <c r="F237" s="22" t="e">
        <f t="shared" si="33"/>
        <v>#VALUE!</v>
      </c>
      <c r="G237" s="22"/>
      <c r="H237" s="22"/>
      <c r="I237" s="22" t="str">
        <f>IF(B237="Totale",SUM($I$26:I236),IF(B237="","",(($L$18-D237))))</f>
        <v/>
      </c>
      <c r="J237" s="22"/>
      <c r="K237" s="23" t="str">
        <f t="shared" si="34"/>
        <v/>
      </c>
      <c r="L237" s="23" t="str">
        <f t="shared" si="35"/>
        <v/>
      </c>
      <c r="M237" s="90" t="str">
        <f>IF(B237="totale",SUM(M$26:$M236),IF(B237="","",1/$G$18*FISSO!$D$18*K237))</f>
        <v/>
      </c>
      <c r="N237" s="53" t="str">
        <f>IF(B237="totale",SUM($N$26:N236),IF($B237="","",((1/$G$18*FISSO!$E$18*#REF!))))</f>
        <v/>
      </c>
      <c r="P237" s="56" t="e">
        <f>IF(B237="totale",SUM(P$26:P236),ROUND(M237,2))</f>
        <v>#VALUE!</v>
      </c>
      <c r="Q237" s="56" t="str">
        <f t="shared" si="36"/>
        <v/>
      </c>
      <c r="R237" s="56" t="str">
        <f t="shared" ref="R237:R300" si="38">IF(B237="","",K237-P237)</f>
        <v/>
      </c>
      <c r="S237" s="45"/>
    </row>
    <row r="238" spans="2:19" ht="14.25" customHeight="1" x14ac:dyDescent="0.3">
      <c r="B238" s="24" t="str">
        <f t="shared" si="32"/>
        <v/>
      </c>
      <c r="C238" s="25" t="str">
        <f t="shared" si="37"/>
        <v/>
      </c>
      <c r="D238" s="21" t="str">
        <f>IF(B238="Totale",SUM($D$26:D237),IF(B238="","",IF(B238=$L$17,$G$17-(SUM($D$26:D237)),(($A$7*(1/((1+$L$19)^($L$17-B237))))))))</f>
        <v/>
      </c>
      <c r="E238" s="22"/>
      <c r="F238" s="22" t="e">
        <f t="shared" si="33"/>
        <v>#VALUE!</v>
      </c>
      <c r="G238" s="22"/>
      <c r="H238" s="22"/>
      <c r="I238" s="22" t="str">
        <f>IF(B238="Totale",SUM($I$26:I237),IF(B238="","",(($L$18-D238))))</f>
        <v/>
      </c>
      <c r="J238" s="22"/>
      <c r="K238" s="23" t="str">
        <f t="shared" si="34"/>
        <v/>
      </c>
      <c r="L238" s="23" t="str">
        <f t="shared" si="35"/>
        <v/>
      </c>
      <c r="M238" s="90" t="str">
        <f>IF(B238="totale",SUM(M$26:$M237),IF(B238="","",1/$G$18*FISSO!$D$18*K238))</f>
        <v/>
      </c>
      <c r="N238" s="53" t="str">
        <f>IF(B238="totale",SUM($N$26:N237),IF($B238="","",((1/$G$18*FISSO!$E$18*#REF!))))</f>
        <v/>
      </c>
      <c r="P238" s="56" t="e">
        <f>IF(B238="totale",SUM(P$26:P237),ROUND(M238,2))</f>
        <v>#VALUE!</v>
      </c>
      <c r="Q238" s="56" t="str">
        <f t="shared" si="36"/>
        <v/>
      </c>
      <c r="R238" s="56" t="str">
        <f t="shared" si="38"/>
        <v/>
      </c>
      <c r="S238" s="45"/>
    </row>
    <row r="239" spans="2:19" ht="14.25" customHeight="1" x14ac:dyDescent="0.3">
      <c r="B239" s="24" t="str">
        <f t="shared" si="32"/>
        <v/>
      </c>
      <c r="C239" s="25" t="str">
        <f t="shared" si="37"/>
        <v/>
      </c>
      <c r="D239" s="21" t="str">
        <f>IF(B239="Totale",SUM($D$26:D238),IF(B239="","",IF(B239=$L$17,$G$17-(SUM($D$26:D238)),(($A$7*(1/((1+$L$19)^($L$17-B238))))))))</f>
        <v/>
      </c>
      <c r="E239" s="22"/>
      <c r="F239" s="22" t="e">
        <f t="shared" si="33"/>
        <v>#VALUE!</v>
      </c>
      <c r="G239" s="22"/>
      <c r="H239" s="22"/>
      <c r="I239" s="22" t="str">
        <f>IF(B239="Totale",SUM($I$26:I238),IF(B239="","",(($L$18-D239))))</f>
        <v/>
      </c>
      <c r="J239" s="22"/>
      <c r="K239" s="23" t="str">
        <f t="shared" si="34"/>
        <v/>
      </c>
      <c r="L239" s="23" t="str">
        <f t="shared" si="35"/>
        <v/>
      </c>
      <c r="M239" s="90" t="str">
        <f>IF(B239="totale",SUM(M$26:$M238),IF(B239="","",1/$G$18*FISSO!$D$18*K239))</f>
        <v/>
      </c>
      <c r="N239" s="53" t="str">
        <f>IF(B239="totale",SUM($N$26:N238),IF($B239="","",((1/$G$18*FISSO!$E$18*#REF!))))</f>
        <v/>
      </c>
      <c r="P239" s="56" t="e">
        <f>IF(B239="totale",SUM(P$26:P238),ROUND(M239,2))</f>
        <v>#VALUE!</v>
      </c>
      <c r="Q239" s="56" t="str">
        <f t="shared" si="36"/>
        <v/>
      </c>
      <c r="R239" s="56" t="str">
        <f t="shared" si="38"/>
        <v/>
      </c>
      <c r="S239" s="45"/>
    </row>
    <row r="240" spans="2:19" ht="14.25" customHeight="1" x14ac:dyDescent="0.3">
      <c r="B240" s="24" t="str">
        <f t="shared" si="32"/>
        <v/>
      </c>
      <c r="C240" s="25" t="str">
        <f t="shared" si="37"/>
        <v/>
      </c>
      <c r="D240" s="21" t="str">
        <f>IF(B240="Totale",SUM($D$26:D239),IF(B240="","",IF(B240=$L$17,$G$17-(SUM($D$26:D239)),(($A$7*(1/((1+$L$19)^($L$17-B239))))))))</f>
        <v/>
      </c>
      <c r="E240" s="22"/>
      <c r="F240" s="22" t="e">
        <f t="shared" si="33"/>
        <v>#VALUE!</v>
      </c>
      <c r="G240" s="22"/>
      <c r="H240" s="22"/>
      <c r="I240" s="22" t="str">
        <f>IF(B240="Totale",SUM($I$26:I239),IF(B240="","",(($L$18-D240))))</f>
        <v/>
      </c>
      <c r="J240" s="22"/>
      <c r="K240" s="23" t="str">
        <f t="shared" si="34"/>
        <v/>
      </c>
      <c r="L240" s="23" t="str">
        <f t="shared" si="35"/>
        <v/>
      </c>
      <c r="M240" s="90" t="str">
        <f>IF(B240="totale",SUM(M$26:$M239),IF(B240="","",1/$G$18*FISSO!$D$18*K240))</f>
        <v/>
      </c>
      <c r="N240" s="53" t="str">
        <f>IF(B240="totale",SUM($N$26:N239),IF($B240="","",((1/$G$18*FISSO!$E$18*#REF!))))</f>
        <v/>
      </c>
      <c r="P240" s="56" t="e">
        <f>IF(B240="totale",SUM(P$26:P239),ROUND(M240,2))</f>
        <v>#VALUE!</v>
      </c>
      <c r="Q240" s="56" t="str">
        <f t="shared" si="36"/>
        <v/>
      </c>
      <c r="R240" s="56" t="str">
        <f t="shared" si="38"/>
        <v/>
      </c>
      <c r="S240" s="45"/>
    </row>
    <row r="241" spans="2:19" ht="14.25" customHeight="1" x14ac:dyDescent="0.3">
      <c r="B241" s="24" t="str">
        <f t="shared" si="32"/>
        <v/>
      </c>
      <c r="C241" s="25" t="str">
        <f t="shared" si="37"/>
        <v/>
      </c>
      <c r="D241" s="21" t="str">
        <f>IF(B241="Totale",SUM($D$26:D240),IF(B241="","",IF(B241=$L$17,$G$17-(SUM($D$26:D240)),(($A$7*(1/((1+$L$19)^($L$17-B240))))))))</f>
        <v/>
      </c>
      <c r="E241" s="22"/>
      <c r="F241" s="22" t="e">
        <f t="shared" si="33"/>
        <v>#VALUE!</v>
      </c>
      <c r="G241" s="22"/>
      <c r="H241" s="22"/>
      <c r="I241" s="22" t="str">
        <f>IF(B241="Totale",SUM($I$26:I240),IF(B241="","",(($L$18-D241))))</f>
        <v/>
      </c>
      <c r="J241" s="22"/>
      <c r="K241" s="23" t="str">
        <f t="shared" si="34"/>
        <v/>
      </c>
      <c r="L241" s="23" t="str">
        <f t="shared" si="35"/>
        <v/>
      </c>
      <c r="M241" s="90" t="str">
        <f>IF(B241="totale",SUM(M$26:$M240),IF(B241="","",1/$G$18*FISSO!$D$18*K241))</f>
        <v/>
      </c>
      <c r="N241" s="53" t="str">
        <f>IF(B241="totale",SUM($N$26:N240),IF($B241="","",((1/$G$18*FISSO!$E$18*#REF!))))</f>
        <v/>
      </c>
      <c r="P241" s="56" t="e">
        <f>IF(B241="totale",SUM(P$26:P240),ROUND(M241,2))</f>
        <v>#VALUE!</v>
      </c>
      <c r="Q241" s="56" t="str">
        <f t="shared" si="36"/>
        <v/>
      </c>
      <c r="R241" s="56" t="str">
        <f t="shared" si="38"/>
        <v/>
      </c>
      <c r="S241" s="45"/>
    </row>
    <row r="242" spans="2:19" ht="14.25" customHeight="1" x14ac:dyDescent="0.3">
      <c r="B242" s="24" t="str">
        <f t="shared" si="32"/>
        <v/>
      </c>
      <c r="C242" s="25" t="str">
        <f t="shared" si="37"/>
        <v/>
      </c>
      <c r="D242" s="21" t="str">
        <f>IF(B242="Totale",SUM($D$26:D241),IF(B242="","",IF(B242=$L$17,$G$17-(SUM($D$26:D241)),(($A$7*(1/((1+$L$19)^($L$17-B241))))))))</f>
        <v/>
      </c>
      <c r="E242" s="22"/>
      <c r="F242" s="22" t="e">
        <f t="shared" si="33"/>
        <v>#VALUE!</v>
      </c>
      <c r="G242" s="22"/>
      <c r="H242" s="22"/>
      <c r="I242" s="22" t="str">
        <f>IF(B242="Totale",SUM($I$26:I241),IF(B242="","",(($L$18-D242))))</f>
        <v/>
      </c>
      <c r="J242" s="22"/>
      <c r="K242" s="23" t="str">
        <f t="shared" si="34"/>
        <v/>
      </c>
      <c r="L242" s="23" t="str">
        <f t="shared" si="35"/>
        <v/>
      </c>
      <c r="M242" s="90" t="str">
        <f>IF(B242="totale",SUM(M$26:$M241),IF(B242="","",1/$G$18*FISSO!$D$18*K242))</f>
        <v/>
      </c>
      <c r="N242" s="53" t="str">
        <f>IF(B242="totale",SUM($N$26:N241),IF($B242="","",((1/$G$18*FISSO!$E$18*#REF!))))</f>
        <v/>
      </c>
      <c r="P242" s="56" t="e">
        <f>IF(B242="totale",SUM(P$26:P241),ROUND(M242,2))</f>
        <v>#VALUE!</v>
      </c>
      <c r="Q242" s="56" t="str">
        <f t="shared" si="36"/>
        <v/>
      </c>
      <c r="R242" s="56" t="str">
        <f t="shared" si="38"/>
        <v/>
      </c>
      <c r="S242" s="45"/>
    </row>
    <row r="243" spans="2:19" ht="14.25" customHeight="1" x14ac:dyDescent="0.3">
      <c r="B243" s="24" t="str">
        <f t="shared" si="32"/>
        <v/>
      </c>
      <c r="C243" s="25" t="str">
        <f t="shared" si="37"/>
        <v/>
      </c>
      <c r="D243" s="21" t="str">
        <f>IF(B243="Totale",SUM($D$26:D242),IF(B243="","",IF(B243=$L$17,$G$17-(SUM($D$26:D242)),(($A$7*(1/((1+$L$19)^($L$17-B242))))))))</f>
        <v/>
      </c>
      <c r="E243" s="22"/>
      <c r="F243" s="22" t="e">
        <f t="shared" si="33"/>
        <v>#VALUE!</v>
      </c>
      <c r="G243" s="22"/>
      <c r="H243" s="22"/>
      <c r="I243" s="22" t="str">
        <f>IF(B243="Totale",SUM($I$26:I242),IF(B243="","",(($L$18-D243))))</f>
        <v/>
      </c>
      <c r="J243" s="22"/>
      <c r="K243" s="23" t="str">
        <f t="shared" si="34"/>
        <v/>
      </c>
      <c r="L243" s="23" t="str">
        <f t="shared" si="35"/>
        <v/>
      </c>
      <c r="M243" s="90" t="str">
        <f>IF(B243="totale",SUM(M$26:$M242),IF(B243="","",1/$G$18*FISSO!$D$18*K243))</f>
        <v/>
      </c>
      <c r="N243" s="53" t="str">
        <f>IF(B243="totale",SUM($N$26:N242),IF($B243="","",((1/$G$18*FISSO!$E$18*#REF!))))</f>
        <v/>
      </c>
      <c r="P243" s="56" t="e">
        <f>IF(B243="totale",SUM(P$26:P242),ROUND(M243,2))</f>
        <v>#VALUE!</v>
      </c>
      <c r="Q243" s="56" t="str">
        <f t="shared" si="36"/>
        <v/>
      </c>
      <c r="R243" s="56" t="str">
        <f t="shared" si="38"/>
        <v/>
      </c>
      <c r="S243" s="45"/>
    </row>
    <row r="244" spans="2:19" ht="14.25" customHeight="1" x14ac:dyDescent="0.3">
      <c r="B244" s="24" t="str">
        <f t="shared" si="32"/>
        <v/>
      </c>
      <c r="C244" s="25" t="str">
        <f t="shared" si="37"/>
        <v/>
      </c>
      <c r="D244" s="21" t="str">
        <f>IF(B244="Totale",SUM($D$26:D243),IF(B244="","",IF(B244=$L$17,$G$17-(SUM($D$26:D243)),(($A$7*(1/((1+$L$19)^($L$17-B243))))))))</f>
        <v/>
      </c>
      <c r="E244" s="22"/>
      <c r="F244" s="22" t="e">
        <f t="shared" si="33"/>
        <v>#VALUE!</v>
      </c>
      <c r="G244" s="22"/>
      <c r="H244" s="22"/>
      <c r="I244" s="22" t="str">
        <f>IF(B244="Totale",SUM($I$26:I243),IF(B244="","",(($L$18-D244))))</f>
        <v/>
      </c>
      <c r="J244" s="22"/>
      <c r="K244" s="23" t="str">
        <f t="shared" si="34"/>
        <v/>
      </c>
      <c r="L244" s="23" t="str">
        <f t="shared" si="35"/>
        <v/>
      </c>
      <c r="M244" s="90" t="str">
        <f>IF(B244="totale",SUM(M$26:$M243),IF(B244="","",1/$G$18*FISSO!$D$18*K244))</f>
        <v/>
      </c>
      <c r="N244" s="53" t="str">
        <f>IF(B244="totale",SUM($N$26:N243),IF($B244="","",((1/$G$18*FISSO!$E$18*#REF!))))</f>
        <v/>
      </c>
      <c r="P244" s="56" t="e">
        <f>IF(B244="totale",SUM(P$26:P243),ROUND(M244,2))</f>
        <v>#VALUE!</v>
      </c>
      <c r="Q244" s="56" t="str">
        <f t="shared" si="36"/>
        <v/>
      </c>
      <c r="R244" s="56" t="str">
        <f t="shared" si="38"/>
        <v/>
      </c>
      <c r="S244" s="45"/>
    </row>
    <row r="245" spans="2:19" ht="14.25" customHeight="1" x14ac:dyDescent="0.3">
      <c r="B245" s="24" t="str">
        <f t="shared" si="32"/>
        <v/>
      </c>
      <c r="C245" s="25" t="str">
        <f t="shared" si="37"/>
        <v/>
      </c>
      <c r="D245" s="21" t="str">
        <f>IF(B245="Totale",SUM($D$26:D244),IF(B245="","",IF(B245=$L$17,$G$17-(SUM($D$26:D244)),(($A$7*(1/((1+$L$19)^($L$17-B244))))))))</f>
        <v/>
      </c>
      <c r="E245" s="22"/>
      <c r="F245" s="22" t="e">
        <f t="shared" si="33"/>
        <v>#VALUE!</v>
      </c>
      <c r="G245" s="22"/>
      <c r="H245" s="22"/>
      <c r="I245" s="22" t="str">
        <f>IF(B245="Totale",SUM($I$26:I244),IF(B245="","",(($L$18-D245))))</f>
        <v/>
      </c>
      <c r="J245" s="22"/>
      <c r="K245" s="23" t="str">
        <f t="shared" si="34"/>
        <v/>
      </c>
      <c r="L245" s="23" t="str">
        <f t="shared" si="35"/>
        <v/>
      </c>
      <c r="M245" s="90" t="str">
        <f>IF(B245="totale",SUM(M$26:$M244),IF(B245="","",1/$G$18*FISSO!$D$18*K245))</f>
        <v/>
      </c>
      <c r="N245" s="53" t="str">
        <f>IF(B245="totale",SUM($N$26:N244),IF($B245="","",((1/$G$18*FISSO!$E$18*#REF!))))</f>
        <v/>
      </c>
      <c r="P245" s="56" t="e">
        <f>IF(B245="totale",SUM(P$26:P244),ROUND(M245,2))</f>
        <v>#VALUE!</v>
      </c>
      <c r="Q245" s="56" t="str">
        <f t="shared" si="36"/>
        <v/>
      </c>
      <c r="R245" s="56" t="str">
        <f t="shared" si="38"/>
        <v/>
      </c>
      <c r="S245" s="45"/>
    </row>
    <row r="246" spans="2:19" ht="14.25" customHeight="1" x14ac:dyDescent="0.3">
      <c r="B246" s="24" t="str">
        <f t="shared" si="32"/>
        <v/>
      </c>
      <c r="C246" s="25" t="str">
        <f t="shared" si="37"/>
        <v/>
      </c>
      <c r="D246" s="21" t="str">
        <f>IF(B246="Totale",SUM($D$26:D245),IF(B246="","",IF(B246=$L$17,$G$17-(SUM($D$26:D245)),(($A$7*(1/((1+$L$19)^($L$17-B245))))))))</f>
        <v/>
      </c>
      <c r="E246" s="22"/>
      <c r="F246" s="22" t="e">
        <f t="shared" si="33"/>
        <v>#VALUE!</v>
      </c>
      <c r="G246" s="22"/>
      <c r="H246" s="22"/>
      <c r="I246" s="22" t="str">
        <f>IF(B246="Totale",SUM($I$26:I245),IF(B246="","",(($L$18-D246))))</f>
        <v/>
      </c>
      <c r="J246" s="22"/>
      <c r="K246" s="23" t="str">
        <f t="shared" si="34"/>
        <v/>
      </c>
      <c r="L246" s="23" t="str">
        <f t="shared" si="35"/>
        <v/>
      </c>
      <c r="M246" s="90" t="str">
        <f>IF(B246="totale",SUM(M$26:$M245),IF(B246="","",1/$G$18*FISSO!$D$18*K246))</f>
        <v/>
      </c>
      <c r="N246" s="53" t="str">
        <f>IF(B246="totale",SUM($N$26:N245),IF($B246="","",((1/$G$18*FISSO!$E$18*#REF!))))</f>
        <v/>
      </c>
      <c r="P246" s="56" t="e">
        <f>IF(B246="totale",SUM(P$26:P245),ROUND(M246,2))</f>
        <v>#VALUE!</v>
      </c>
      <c r="Q246" s="56" t="str">
        <f t="shared" si="36"/>
        <v/>
      </c>
      <c r="R246" s="56" t="str">
        <f t="shared" si="38"/>
        <v/>
      </c>
      <c r="S246" s="45"/>
    </row>
    <row r="247" spans="2:19" ht="14.25" customHeight="1" x14ac:dyDescent="0.3">
      <c r="B247" s="24" t="str">
        <f t="shared" si="32"/>
        <v/>
      </c>
      <c r="C247" s="25" t="str">
        <f t="shared" si="37"/>
        <v/>
      </c>
      <c r="D247" s="21" t="str">
        <f>IF(B247="Totale",SUM($D$26:D246),IF(B247="","",IF(B247=$L$17,$G$17-(SUM($D$26:D246)),(($A$7*(1/((1+$L$19)^($L$17-B246))))))))</f>
        <v/>
      </c>
      <c r="E247" s="22"/>
      <c r="F247" s="22" t="e">
        <f t="shared" si="33"/>
        <v>#VALUE!</v>
      </c>
      <c r="G247" s="22"/>
      <c r="H247" s="22"/>
      <c r="I247" s="22" t="str">
        <f>IF(B247="Totale",SUM($I$26:I246),IF(B247="","",(($L$18-D247))))</f>
        <v/>
      </c>
      <c r="J247" s="22"/>
      <c r="K247" s="23" t="str">
        <f t="shared" si="34"/>
        <v/>
      </c>
      <c r="L247" s="23" t="str">
        <f t="shared" si="35"/>
        <v/>
      </c>
      <c r="M247" s="90" t="str">
        <f>IF(B247="totale",SUM(M$26:$M246),IF(B247="","",1/$G$18*FISSO!$D$18*K247))</f>
        <v/>
      </c>
      <c r="N247" s="53" t="str">
        <f>IF(B247="totale",SUM($N$26:N246),IF($B247="","",((1/$G$18*FISSO!$E$18*#REF!))))</f>
        <v/>
      </c>
      <c r="P247" s="56" t="e">
        <f>IF(B247="totale",SUM(P$26:P246),ROUND(M247,2))</f>
        <v>#VALUE!</v>
      </c>
      <c r="Q247" s="56" t="str">
        <f t="shared" si="36"/>
        <v/>
      </c>
      <c r="R247" s="56" t="str">
        <f t="shared" si="38"/>
        <v/>
      </c>
      <c r="S247" s="45"/>
    </row>
    <row r="248" spans="2:19" ht="14.25" customHeight="1" x14ac:dyDescent="0.3">
      <c r="B248" s="24" t="str">
        <f t="shared" si="32"/>
        <v/>
      </c>
      <c r="C248" s="25" t="str">
        <f t="shared" si="37"/>
        <v/>
      </c>
      <c r="D248" s="21" t="str">
        <f>IF(B248="Totale",SUM($D$26:D247),IF(B248="","",IF(B248=$L$17,$G$17-(SUM($D$26:D247)),(($A$7*(1/((1+$L$19)^($L$17-B247))))))))</f>
        <v/>
      </c>
      <c r="E248" s="22"/>
      <c r="F248" s="22" t="e">
        <f t="shared" si="33"/>
        <v>#VALUE!</v>
      </c>
      <c r="G248" s="22"/>
      <c r="H248" s="22"/>
      <c r="I248" s="22" t="str">
        <f>IF(B248="Totale",SUM($I$26:I247),IF(B248="","",(($L$18-D248))))</f>
        <v/>
      </c>
      <c r="J248" s="22"/>
      <c r="K248" s="23" t="str">
        <f t="shared" si="34"/>
        <v/>
      </c>
      <c r="L248" s="23" t="str">
        <f t="shared" si="35"/>
        <v/>
      </c>
      <c r="M248" s="90" t="str">
        <f>IF(B248="totale",SUM(M$26:$M247),IF(B248="","",1/$G$18*FISSO!$D$18*K248))</f>
        <v/>
      </c>
      <c r="N248" s="53" t="str">
        <f>IF(B248="totale",SUM($N$26:N247),IF($B248="","",((1/$G$18*FISSO!$E$18*#REF!))))</f>
        <v/>
      </c>
      <c r="P248" s="56" t="e">
        <f>IF(B248="totale",SUM(P$26:P247),ROUND(M248,2))</f>
        <v>#VALUE!</v>
      </c>
      <c r="Q248" s="56" t="str">
        <f t="shared" si="36"/>
        <v/>
      </c>
      <c r="R248" s="56" t="str">
        <f t="shared" si="38"/>
        <v/>
      </c>
      <c r="S248" s="45"/>
    </row>
    <row r="249" spans="2:19" ht="14.25" customHeight="1" x14ac:dyDescent="0.3">
      <c r="B249" s="24" t="str">
        <f t="shared" si="32"/>
        <v/>
      </c>
      <c r="C249" s="25" t="str">
        <f t="shared" si="37"/>
        <v/>
      </c>
      <c r="D249" s="21" t="str">
        <f>IF(B249="Totale",SUM($D$26:D248),IF(B249="","",IF(B249=$L$17,$G$17-(SUM($D$26:D248)),(($A$7*(1/((1+$L$19)^($L$17-B248))))))))</f>
        <v/>
      </c>
      <c r="E249" s="22"/>
      <c r="F249" s="22" t="e">
        <f t="shared" si="33"/>
        <v>#VALUE!</v>
      </c>
      <c r="G249" s="22"/>
      <c r="H249" s="22"/>
      <c r="I249" s="22" t="str">
        <f>IF(B249="Totale",SUM($I$26:I248),IF(B249="","",(($L$18-D249))))</f>
        <v/>
      </c>
      <c r="J249" s="22"/>
      <c r="K249" s="23" t="str">
        <f t="shared" si="34"/>
        <v/>
      </c>
      <c r="L249" s="23" t="str">
        <f t="shared" si="35"/>
        <v/>
      </c>
      <c r="M249" s="90" t="str">
        <f>IF(B249="totale",SUM(M$26:$M248),IF(B249="","",1/$G$18*FISSO!$D$18*K249))</f>
        <v/>
      </c>
      <c r="N249" s="53" t="str">
        <f>IF(B249="totale",SUM($N$26:N248),IF($B249="","",((1/$G$18*FISSO!$E$18*#REF!))))</f>
        <v/>
      </c>
      <c r="P249" s="56" t="e">
        <f>IF(B249="totale",SUM(P$26:P248),ROUND(M249,2))</f>
        <v>#VALUE!</v>
      </c>
      <c r="Q249" s="56" t="str">
        <f t="shared" si="36"/>
        <v/>
      </c>
      <c r="R249" s="56" t="str">
        <f t="shared" si="38"/>
        <v/>
      </c>
      <c r="S249" s="45"/>
    </row>
    <row r="250" spans="2:19" ht="14.25" customHeight="1" x14ac:dyDescent="0.3">
      <c r="B250" s="24" t="str">
        <f t="shared" si="32"/>
        <v/>
      </c>
      <c r="C250" s="25" t="str">
        <f t="shared" si="37"/>
        <v/>
      </c>
      <c r="D250" s="21" t="str">
        <f>IF(B250="Totale",SUM($D$26:D249),IF(B250="","",IF(B250=$L$17,$G$17-(SUM($D$26:D249)),(($A$7*(1/((1+$L$19)^($L$17-B249))))))))</f>
        <v/>
      </c>
      <c r="E250" s="22"/>
      <c r="F250" s="22" t="e">
        <f t="shared" si="33"/>
        <v>#VALUE!</v>
      </c>
      <c r="G250" s="22"/>
      <c r="H250" s="22"/>
      <c r="I250" s="22" t="str">
        <f>IF(B250="Totale",SUM($I$26:I249),IF(B250="","",(($L$18-D250))))</f>
        <v/>
      </c>
      <c r="J250" s="22"/>
      <c r="K250" s="23" t="str">
        <f t="shared" si="34"/>
        <v/>
      </c>
      <c r="L250" s="23" t="str">
        <f t="shared" si="35"/>
        <v/>
      </c>
      <c r="M250" s="90" t="str">
        <f>IF(B250="totale",SUM(M$26:$M249),IF(B250="","",1/$G$18*FISSO!$D$18*K250))</f>
        <v/>
      </c>
      <c r="N250" s="53" t="str">
        <f>IF(B250="totale",SUM($N$26:N249),IF($B250="","",((1/$G$18*FISSO!$E$18*#REF!))))</f>
        <v/>
      </c>
      <c r="P250" s="56" t="e">
        <f>IF(B250="totale",SUM(P$26:P249),ROUND(M250,2))</f>
        <v>#VALUE!</v>
      </c>
      <c r="Q250" s="56" t="str">
        <f t="shared" si="36"/>
        <v/>
      </c>
      <c r="R250" s="56" t="str">
        <f t="shared" si="38"/>
        <v/>
      </c>
      <c r="S250" s="45"/>
    </row>
    <row r="251" spans="2:19" ht="14.25" customHeight="1" x14ac:dyDescent="0.3">
      <c r="B251" s="24" t="str">
        <f t="shared" si="32"/>
        <v/>
      </c>
      <c r="C251" s="25" t="str">
        <f t="shared" si="37"/>
        <v/>
      </c>
      <c r="D251" s="21" t="str">
        <f>IF(B251="Totale",SUM($D$26:D250),IF(B251="","",IF(B251=$L$17,$G$17-(SUM($D$26:D250)),(($A$7*(1/((1+$L$19)^($L$17-B250))))))))</f>
        <v/>
      </c>
      <c r="E251" s="22"/>
      <c r="F251" s="22" t="e">
        <f t="shared" si="33"/>
        <v>#VALUE!</v>
      </c>
      <c r="G251" s="22"/>
      <c r="H251" s="22"/>
      <c r="I251" s="22" t="str">
        <f>IF(B251="Totale",SUM($I$26:I250),IF(B251="","",(($L$18-D251))))</f>
        <v/>
      </c>
      <c r="J251" s="22"/>
      <c r="K251" s="23" t="str">
        <f t="shared" si="34"/>
        <v/>
      </c>
      <c r="L251" s="23" t="str">
        <f t="shared" si="35"/>
        <v/>
      </c>
      <c r="M251" s="90" t="str">
        <f>IF(B251="totale",SUM(M$26:$M250),IF(B251="","",1/$G$18*FISSO!$D$18*K251))</f>
        <v/>
      </c>
      <c r="N251" s="53" t="str">
        <f>IF(B251="totale",SUM($N$26:N250),IF($B251="","",((1/$G$18*FISSO!$E$18*#REF!))))</f>
        <v/>
      </c>
      <c r="P251" s="56" t="e">
        <f>IF(B251="totale",SUM(P$26:P250),ROUND(M251,2))</f>
        <v>#VALUE!</v>
      </c>
      <c r="Q251" s="56" t="str">
        <f t="shared" si="36"/>
        <v/>
      </c>
      <c r="R251" s="56" t="str">
        <f t="shared" si="38"/>
        <v/>
      </c>
      <c r="S251" s="45"/>
    </row>
    <row r="252" spans="2:19" ht="14.25" customHeight="1" x14ac:dyDescent="0.3">
      <c r="B252" s="24" t="str">
        <f t="shared" si="32"/>
        <v/>
      </c>
      <c r="C252" s="25" t="str">
        <f t="shared" si="37"/>
        <v/>
      </c>
      <c r="D252" s="21" t="str">
        <f>IF(B252="Totale",SUM($D$26:D251),IF(B252="","",IF(B252=$L$17,$G$17-(SUM($D$26:D251)),(($A$7*(1/((1+$L$19)^($L$17-B251))))))))</f>
        <v/>
      </c>
      <c r="E252" s="22"/>
      <c r="F252" s="22" t="e">
        <f t="shared" si="33"/>
        <v>#VALUE!</v>
      </c>
      <c r="G252" s="22"/>
      <c r="H252" s="22"/>
      <c r="I252" s="22" t="str">
        <f>IF(B252="Totale",SUM($I$26:I251),IF(B252="","",(($L$18-D252))))</f>
        <v/>
      </c>
      <c r="J252" s="22"/>
      <c r="K252" s="23" t="str">
        <f t="shared" si="34"/>
        <v/>
      </c>
      <c r="L252" s="23" t="str">
        <f t="shared" si="35"/>
        <v/>
      </c>
      <c r="M252" s="90" t="str">
        <f>IF(B252="totale",SUM(M$26:$M251),IF(B252="","",1/$G$18*FISSO!$D$18*K252))</f>
        <v/>
      </c>
      <c r="N252" s="53" t="str">
        <f>IF(B252="totale",SUM($N$26:N251),IF($B252="","",((1/$G$18*FISSO!$E$18*#REF!))))</f>
        <v/>
      </c>
      <c r="P252" s="56" t="e">
        <f>IF(B252="totale",SUM(P$26:P251),ROUND(M252,2))</f>
        <v>#VALUE!</v>
      </c>
      <c r="Q252" s="56" t="str">
        <f t="shared" si="36"/>
        <v/>
      </c>
      <c r="R252" s="56" t="str">
        <f t="shared" si="38"/>
        <v/>
      </c>
      <c r="S252" s="45"/>
    </row>
    <row r="253" spans="2:19" ht="14.25" customHeight="1" x14ac:dyDescent="0.3">
      <c r="B253" s="24" t="str">
        <f t="shared" si="32"/>
        <v/>
      </c>
      <c r="C253" s="25" t="str">
        <f t="shared" si="37"/>
        <v/>
      </c>
      <c r="D253" s="21" t="str">
        <f>IF(B253="Totale",SUM($D$26:D252),IF(B253="","",IF(B253=$L$17,$G$17-(SUM($D$26:D252)),(($A$7*(1/((1+$L$19)^($L$17-B252))))))))</f>
        <v/>
      </c>
      <c r="E253" s="22"/>
      <c r="F253" s="22" t="e">
        <f t="shared" si="33"/>
        <v>#VALUE!</v>
      </c>
      <c r="G253" s="22"/>
      <c r="H253" s="22"/>
      <c r="I253" s="22" t="str">
        <f>IF(B253="Totale",SUM($I$26:I252),IF(B253="","",(($L$18-D253))))</f>
        <v/>
      </c>
      <c r="J253" s="22"/>
      <c r="K253" s="23" t="str">
        <f t="shared" si="34"/>
        <v/>
      </c>
      <c r="L253" s="23" t="str">
        <f t="shared" si="35"/>
        <v/>
      </c>
      <c r="M253" s="90" t="str">
        <f>IF(B253="totale",SUM(M$26:$M252),IF(B253="","",1/$G$18*FISSO!$D$18*K253))</f>
        <v/>
      </c>
      <c r="N253" s="53" t="str">
        <f>IF(B253="totale",SUM($N$26:N252),IF($B253="","",((1/$G$18*FISSO!$E$18*#REF!))))</f>
        <v/>
      </c>
      <c r="P253" s="56" t="e">
        <f>IF(B253="totale",SUM(P$26:P252),ROUND(M253,2))</f>
        <v>#VALUE!</v>
      </c>
      <c r="Q253" s="56" t="str">
        <f t="shared" si="36"/>
        <v/>
      </c>
      <c r="R253" s="56" t="str">
        <f t="shared" si="38"/>
        <v/>
      </c>
      <c r="S253" s="45"/>
    </row>
    <row r="254" spans="2:19" ht="14.25" customHeight="1" x14ac:dyDescent="0.3">
      <c r="B254" s="24" t="str">
        <f t="shared" si="32"/>
        <v/>
      </c>
      <c r="C254" s="25" t="str">
        <f t="shared" si="37"/>
        <v/>
      </c>
      <c r="D254" s="21" t="str">
        <f>IF(B254="Totale",SUM($D$26:D253),IF(B254="","",IF(B254=$L$17,$G$17-(SUM($D$26:D253)),(($A$7*(1/((1+$L$19)^($L$17-B253))))))))</f>
        <v/>
      </c>
      <c r="E254" s="22"/>
      <c r="F254" s="22" t="e">
        <f t="shared" si="33"/>
        <v>#VALUE!</v>
      </c>
      <c r="G254" s="22"/>
      <c r="H254" s="22"/>
      <c r="I254" s="22" t="str">
        <f>IF(B254="Totale",SUM($I$26:I253),IF(B254="","",(($L$18-D254))))</f>
        <v/>
      </c>
      <c r="J254" s="22"/>
      <c r="K254" s="23" t="str">
        <f t="shared" si="34"/>
        <v/>
      </c>
      <c r="L254" s="23" t="str">
        <f t="shared" si="35"/>
        <v/>
      </c>
      <c r="M254" s="90" t="str">
        <f>IF(B254="totale",SUM(M$26:$M253),IF(B254="","",1/$G$18*FISSO!$D$18*K254))</f>
        <v/>
      </c>
      <c r="N254" s="53" t="str">
        <f>IF(B254="totale",SUM($N$26:N253),IF($B254="","",((1/$G$18*FISSO!$E$18*#REF!))))</f>
        <v/>
      </c>
      <c r="P254" s="56" t="e">
        <f>IF(B254="totale",SUM(P$26:P253),ROUND(M254,2))</f>
        <v>#VALUE!</v>
      </c>
      <c r="Q254" s="56" t="str">
        <f t="shared" si="36"/>
        <v/>
      </c>
      <c r="R254" s="56" t="str">
        <f t="shared" si="38"/>
        <v/>
      </c>
      <c r="S254" s="45"/>
    </row>
    <row r="255" spans="2:19" ht="14.25" customHeight="1" x14ac:dyDescent="0.3">
      <c r="B255" s="24" t="str">
        <f t="shared" si="32"/>
        <v/>
      </c>
      <c r="C255" s="25" t="str">
        <f t="shared" si="37"/>
        <v/>
      </c>
      <c r="D255" s="21" t="str">
        <f>IF(B255="Totale",SUM($D$26:D254),IF(B255="","",IF(B255=$L$17,$G$17-(SUM($D$26:D254)),(($A$7*(1/((1+$L$19)^($L$17-B254))))))))</f>
        <v/>
      </c>
      <c r="E255" s="22"/>
      <c r="F255" s="22" t="e">
        <f t="shared" si="33"/>
        <v>#VALUE!</v>
      </c>
      <c r="G255" s="22"/>
      <c r="H255" s="22"/>
      <c r="I255" s="22" t="str">
        <f>IF(B255="Totale",SUM($I$26:I254),IF(B255="","",(($L$18-D255))))</f>
        <v/>
      </c>
      <c r="J255" s="22"/>
      <c r="K255" s="23" t="str">
        <f t="shared" si="34"/>
        <v/>
      </c>
      <c r="L255" s="23" t="str">
        <f t="shared" si="35"/>
        <v/>
      </c>
      <c r="M255" s="90" t="str">
        <f>IF(B255="totale",SUM(M$26:$M254),IF(B255="","",1/$G$18*FISSO!$D$18*K255))</f>
        <v/>
      </c>
      <c r="N255" s="53" t="str">
        <f>IF(B255="totale",SUM($N$26:N254),IF($B255="","",((1/$G$18*FISSO!$E$18*#REF!))))</f>
        <v/>
      </c>
      <c r="P255" s="56" t="e">
        <f>IF(B255="totale",SUM(P$26:P254),ROUND(M255,2))</f>
        <v>#VALUE!</v>
      </c>
      <c r="Q255" s="56" t="str">
        <f t="shared" si="36"/>
        <v/>
      </c>
      <c r="R255" s="56" t="str">
        <f t="shared" si="38"/>
        <v/>
      </c>
      <c r="S255" s="45"/>
    </row>
    <row r="256" spans="2:19" ht="14.25" customHeight="1" x14ac:dyDescent="0.3">
      <c r="B256" s="24" t="str">
        <f t="shared" si="32"/>
        <v/>
      </c>
      <c r="C256" s="25" t="str">
        <f t="shared" si="37"/>
        <v/>
      </c>
      <c r="D256" s="21" t="str">
        <f>IF(B256="Totale",SUM($D$26:D255),IF(B256="","",IF(B256=$L$17,$G$17-(SUM($D$26:D255)),(($A$7*(1/((1+$L$19)^($L$17-B255))))))))</f>
        <v/>
      </c>
      <c r="E256" s="22"/>
      <c r="F256" s="22" t="e">
        <f t="shared" si="33"/>
        <v>#VALUE!</v>
      </c>
      <c r="G256" s="22"/>
      <c r="H256" s="22"/>
      <c r="I256" s="22" t="str">
        <f>IF(B256="Totale",SUM($I$26:I255),IF(B256="","",(($L$18-D256))))</f>
        <v/>
      </c>
      <c r="J256" s="22"/>
      <c r="K256" s="23" t="str">
        <f t="shared" si="34"/>
        <v/>
      </c>
      <c r="L256" s="23" t="str">
        <f t="shared" si="35"/>
        <v/>
      </c>
      <c r="M256" s="90" t="str">
        <f>IF(B256="totale",SUM(M$26:$M255),IF(B256="","",1/$G$18*FISSO!$D$18*K256))</f>
        <v/>
      </c>
      <c r="N256" s="53" t="str">
        <f>IF(B256="totale",SUM($N$26:N255),IF($B256="","",((1/$G$18*FISSO!$E$18*#REF!))))</f>
        <v/>
      </c>
      <c r="P256" s="56" t="e">
        <f>IF(B256="totale",SUM(P$26:P255),ROUND(M256,2))</f>
        <v>#VALUE!</v>
      </c>
      <c r="Q256" s="56" t="str">
        <f t="shared" si="36"/>
        <v/>
      </c>
      <c r="R256" s="56" t="str">
        <f t="shared" si="38"/>
        <v/>
      </c>
      <c r="S256" s="45"/>
    </row>
    <row r="257" spans="2:19" ht="14.25" customHeight="1" x14ac:dyDescent="0.3">
      <c r="B257" s="24" t="str">
        <f t="shared" si="32"/>
        <v/>
      </c>
      <c r="C257" s="25" t="str">
        <f t="shared" si="37"/>
        <v/>
      </c>
      <c r="D257" s="21" t="str">
        <f>IF(B257="Totale",SUM($D$26:D256),IF(B257="","",IF(B257=$L$17,$G$17-(SUM($D$26:D256)),(($A$7*(1/((1+$L$19)^($L$17-B256))))))))</f>
        <v/>
      </c>
      <c r="E257" s="22"/>
      <c r="F257" s="22" t="e">
        <f t="shared" si="33"/>
        <v>#VALUE!</v>
      </c>
      <c r="G257" s="22"/>
      <c r="H257" s="22"/>
      <c r="I257" s="22" t="str">
        <f>IF(B257="Totale",SUM($I$26:I256),IF(B257="","",(($L$18-D257))))</f>
        <v/>
      </c>
      <c r="J257" s="22"/>
      <c r="K257" s="23" t="str">
        <f t="shared" si="34"/>
        <v/>
      </c>
      <c r="L257" s="23" t="str">
        <f t="shared" si="35"/>
        <v/>
      </c>
      <c r="M257" s="90" t="str">
        <f>IF(B257="totale",SUM(M$26:$M256),IF(B257="","",1/$G$18*FISSO!$D$18*K257))</f>
        <v/>
      </c>
      <c r="N257" s="53" t="str">
        <f>IF(B257="totale",SUM($N$26:N256),IF($B257="","",((1/$G$18*FISSO!$E$18*#REF!))))</f>
        <v/>
      </c>
      <c r="P257" s="56" t="e">
        <f>IF(B257="totale",SUM(P$26:P256),ROUND(M257,2))</f>
        <v>#VALUE!</v>
      </c>
      <c r="Q257" s="56" t="str">
        <f t="shared" si="36"/>
        <v/>
      </c>
      <c r="R257" s="56" t="str">
        <f t="shared" si="38"/>
        <v/>
      </c>
      <c r="S257" s="45"/>
    </row>
    <row r="258" spans="2:19" ht="14.25" customHeight="1" x14ac:dyDescent="0.3">
      <c r="B258" s="24" t="str">
        <f t="shared" si="32"/>
        <v/>
      </c>
      <c r="C258" s="25" t="str">
        <f t="shared" si="37"/>
        <v/>
      </c>
      <c r="D258" s="21" t="str">
        <f>IF(B258="Totale",SUM($D$26:D257),IF(B258="","",IF(B258=$L$17,$G$17-(SUM($D$26:D257)),(($A$7*(1/((1+$L$19)^($L$17-B257))))))))</f>
        <v/>
      </c>
      <c r="E258" s="22"/>
      <c r="F258" s="22" t="e">
        <f t="shared" si="33"/>
        <v>#VALUE!</v>
      </c>
      <c r="G258" s="22"/>
      <c r="H258" s="22"/>
      <c r="I258" s="22" t="str">
        <f>IF(B258="Totale",SUM($I$26:I257),IF(B258="","",(($L$18-D258))))</f>
        <v/>
      </c>
      <c r="J258" s="22"/>
      <c r="K258" s="23" t="str">
        <f t="shared" si="34"/>
        <v/>
      </c>
      <c r="L258" s="23" t="str">
        <f t="shared" si="35"/>
        <v/>
      </c>
      <c r="M258" s="90" t="str">
        <f>IF(B258="totale",SUM(M$26:$M257),IF(B258="","",1/$G$18*FISSO!$D$18*K258))</f>
        <v/>
      </c>
      <c r="N258" s="53" t="str">
        <f>IF(B258="totale",SUM($N$26:N257),IF($B258="","",((1/$G$18*FISSO!$E$18*#REF!))))</f>
        <v/>
      </c>
      <c r="P258" s="56" t="e">
        <f>IF(B258="totale",SUM(P$26:P257),ROUND(M258,2))</f>
        <v>#VALUE!</v>
      </c>
      <c r="Q258" s="56" t="str">
        <f t="shared" si="36"/>
        <v/>
      </c>
      <c r="R258" s="56" t="str">
        <f t="shared" si="38"/>
        <v/>
      </c>
      <c r="S258" s="45"/>
    </row>
    <row r="259" spans="2:19" ht="14.25" customHeight="1" x14ac:dyDescent="0.3">
      <c r="B259" s="24" t="str">
        <f t="shared" si="32"/>
        <v/>
      </c>
      <c r="C259" s="25" t="str">
        <f t="shared" si="37"/>
        <v/>
      </c>
      <c r="D259" s="21" t="str">
        <f>IF(B259="Totale",SUM($D$26:D258),IF(B259="","",IF(B259=$L$17,$G$17-(SUM($D$26:D258)),(($A$7*(1/((1+$L$19)^($L$17-B258))))))))</f>
        <v/>
      </c>
      <c r="E259" s="22"/>
      <c r="F259" s="22" t="e">
        <f t="shared" si="33"/>
        <v>#VALUE!</v>
      </c>
      <c r="G259" s="22"/>
      <c r="H259" s="22"/>
      <c r="I259" s="22" t="str">
        <f>IF(B259="Totale",SUM($I$26:I258),IF(B259="","",(($L$18-D259))))</f>
        <v/>
      </c>
      <c r="J259" s="22"/>
      <c r="K259" s="23" t="str">
        <f t="shared" si="34"/>
        <v/>
      </c>
      <c r="L259" s="23" t="str">
        <f t="shared" si="35"/>
        <v/>
      </c>
      <c r="M259" s="90" t="str">
        <f>IF(B259="totale",SUM(M$26:$M258),IF(B259="","",1/$G$18*FISSO!$D$18*K259))</f>
        <v/>
      </c>
      <c r="N259" s="53" t="str">
        <f>IF(B259="totale",SUM($N$26:N258),IF($B259="","",((1/$G$18*FISSO!$E$18*#REF!))))</f>
        <v/>
      </c>
      <c r="P259" s="56" t="e">
        <f>IF(B259="totale",SUM(P$26:P258),ROUND(M259,2))</f>
        <v>#VALUE!</v>
      </c>
      <c r="Q259" s="56" t="str">
        <f t="shared" si="36"/>
        <v/>
      </c>
      <c r="R259" s="56" t="str">
        <f t="shared" si="38"/>
        <v/>
      </c>
      <c r="S259" s="45"/>
    </row>
    <row r="260" spans="2:19" ht="14.25" customHeight="1" x14ac:dyDescent="0.3">
      <c r="B260" s="24" t="str">
        <f t="shared" si="32"/>
        <v/>
      </c>
      <c r="C260" s="25" t="str">
        <f t="shared" si="37"/>
        <v/>
      </c>
      <c r="D260" s="21" t="str">
        <f>IF(B260="Totale",SUM($D$26:D259),IF(B260="","",IF(B260=$L$17,$G$17-(SUM($D$26:D259)),(($A$7*(1/((1+$L$19)^($L$17-B259))))))))</f>
        <v/>
      </c>
      <c r="E260" s="22"/>
      <c r="F260" s="22" t="e">
        <f t="shared" si="33"/>
        <v>#VALUE!</v>
      </c>
      <c r="G260" s="22"/>
      <c r="H260" s="22"/>
      <c r="I260" s="22" t="str">
        <f>IF(B260="Totale",SUM($I$26:I259),IF(B260="","",(($L$18-D260))))</f>
        <v/>
      </c>
      <c r="J260" s="22"/>
      <c r="K260" s="23" t="str">
        <f t="shared" si="34"/>
        <v/>
      </c>
      <c r="L260" s="23" t="str">
        <f t="shared" si="35"/>
        <v/>
      </c>
      <c r="M260" s="90" t="str">
        <f>IF(B260="totale",SUM(M$26:$M259),IF(B260="","",1/$G$18*FISSO!$D$18*K260))</f>
        <v/>
      </c>
      <c r="N260" s="53" t="str">
        <f>IF(B260="totale",SUM($N$26:N259),IF($B260="","",((1/$G$18*FISSO!$E$18*#REF!))))</f>
        <v/>
      </c>
      <c r="P260" s="56" t="e">
        <f>IF(B260="totale",SUM(P$26:P259),ROUND(M260,2))</f>
        <v>#VALUE!</v>
      </c>
      <c r="Q260" s="56" t="str">
        <f t="shared" si="36"/>
        <v/>
      </c>
      <c r="R260" s="56" t="str">
        <f t="shared" si="38"/>
        <v/>
      </c>
      <c r="S260" s="45"/>
    </row>
    <row r="261" spans="2:19" ht="14.25" customHeight="1" x14ac:dyDescent="0.3">
      <c r="B261" s="24" t="str">
        <f t="shared" si="32"/>
        <v/>
      </c>
      <c r="C261" s="25" t="str">
        <f t="shared" si="37"/>
        <v/>
      </c>
      <c r="D261" s="21" t="str">
        <f>IF(B261="Totale",SUM($D$26:D260),IF(B261="","",IF(B261=$L$17,$G$17-(SUM($D$26:D260)),(($A$7*(1/((1+$L$19)^($L$17-B260))))))))</f>
        <v/>
      </c>
      <c r="E261" s="22"/>
      <c r="F261" s="22" t="e">
        <f t="shared" si="33"/>
        <v>#VALUE!</v>
      </c>
      <c r="G261" s="22"/>
      <c r="H261" s="22"/>
      <c r="I261" s="22" t="str">
        <f>IF(B261="Totale",SUM($I$26:I260),IF(B261="","",(($L$18-D261))))</f>
        <v/>
      </c>
      <c r="J261" s="22"/>
      <c r="K261" s="23" t="str">
        <f t="shared" si="34"/>
        <v/>
      </c>
      <c r="L261" s="23" t="str">
        <f t="shared" si="35"/>
        <v/>
      </c>
      <c r="M261" s="90" t="str">
        <f>IF(B261="totale",SUM(M$26:$M260),IF(B261="","",1/$G$18*FISSO!$D$18*K261))</f>
        <v/>
      </c>
      <c r="N261" s="53" t="str">
        <f>IF(B261="totale",SUM($N$26:N260),IF($B261="","",((1/$G$18*FISSO!$E$18*#REF!))))</f>
        <v/>
      </c>
      <c r="P261" s="56" t="e">
        <f>IF(B261="totale",SUM(P$26:P260),ROUND(M261,2))</f>
        <v>#VALUE!</v>
      </c>
      <c r="Q261" s="56" t="str">
        <f t="shared" si="36"/>
        <v/>
      </c>
      <c r="R261" s="56" t="str">
        <f t="shared" si="38"/>
        <v/>
      </c>
      <c r="S261" s="45"/>
    </row>
    <row r="262" spans="2:19" ht="14.25" customHeight="1" x14ac:dyDescent="0.3">
      <c r="B262" s="24" t="str">
        <f t="shared" si="32"/>
        <v/>
      </c>
      <c r="C262" s="25" t="str">
        <f t="shared" si="37"/>
        <v/>
      </c>
      <c r="D262" s="21" t="str">
        <f>IF(B262="Totale",SUM($D$26:D261),IF(B262="","",IF(B262=$L$17,$G$17-(SUM($D$26:D261)),(($A$7*(1/((1+$L$19)^($L$17-B261))))))))</f>
        <v/>
      </c>
      <c r="E262" s="22"/>
      <c r="F262" s="22" t="e">
        <f t="shared" si="33"/>
        <v>#VALUE!</v>
      </c>
      <c r="G262" s="22"/>
      <c r="H262" s="22"/>
      <c r="I262" s="22" t="str">
        <f>IF(B262="Totale",SUM($I$26:I261),IF(B262="","",(($L$18-D262))))</f>
        <v/>
      </c>
      <c r="J262" s="22"/>
      <c r="K262" s="23" t="str">
        <f t="shared" si="34"/>
        <v/>
      </c>
      <c r="L262" s="23" t="str">
        <f t="shared" si="35"/>
        <v/>
      </c>
      <c r="M262" s="90" t="str">
        <f>IF(B262="totale",SUM(M$26:$M261),IF(B262="","",1/$G$18*FISSO!$D$18*K262))</f>
        <v/>
      </c>
      <c r="N262" s="53" t="str">
        <f>IF(B262="totale",SUM($N$26:N261),IF($B262="","",((1/$G$18*FISSO!$E$18*#REF!))))</f>
        <v/>
      </c>
      <c r="P262" s="56" t="e">
        <f>IF(B262="totale",SUM(P$26:P261),ROUND(M262,2))</f>
        <v>#VALUE!</v>
      </c>
      <c r="Q262" s="56" t="str">
        <f t="shared" si="36"/>
        <v/>
      </c>
      <c r="R262" s="56" t="str">
        <f t="shared" si="38"/>
        <v/>
      </c>
      <c r="S262" s="45"/>
    </row>
    <row r="263" spans="2:19" ht="14.25" customHeight="1" x14ac:dyDescent="0.3">
      <c r="B263" s="24" t="str">
        <f t="shared" si="32"/>
        <v/>
      </c>
      <c r="C263" s="25" t="str">
        <f t="shared" si="37"/>
        <v/>
      </c>
      <c r="D263" s="21" t="str">
        <f>IF(B263="Totale",SUM($D$26:D262),IF(B263="","",IF(B263=$L$17,$G$17-(SUM($D$26:D262)),(($A$7*(1/((1+$L$19)^($L$17-B262))))))))</f>
        <v/>
      </c>
      <c r="E263" s="22"/>
      <c r="F263" s="22" t="e">
        <f t="shared" si="33"/>
        <v>#VALUE!</v>
      </c>
      <c r="G263" s="22"/>
      <c r="H263" s="22"/>
      <c r="I263" s="22" t="str">
        <f>IF(B263="Totale",SUM($I$26:I262),IF(B263="","",(($L$18-D263))))</f>
        <v/>
      </c>
      <c r="J263" s="22"/>
      <c r="K263" s="23" t="str">
        <f t="shared" si="34"/>
        <v/>
      </c>
      <c r="L263" s="23" t="str">
        <f t="shared" si="35"/>
        <v/>
      </c>
      <c r="M263" s="90" t="str">
        <f>IF(B263="totale",SUM(M$26:$M262),IF(B263="","",1/$G$18*FISSO!$D$18*K263))</f>
        <v/>
      </c>
      <c r="N263" s="53" t="str">
        <f>IF(B263="totale",SUM($N$26:N262),IF($B263="","",((1/$G$18*FISSO!$E$18*#REF!))))</f>
        <v/>
      </c>
      <c r="P263" s="56" t="e">
        <f>IF(B263="totale",SUM(P$26:P262),ROUND(M263,2))</f>
        <v>#VALUE!</v>
      </c>
      <c r="Q263" s="56" t="str">
        <f t="shared" si="36"/>
        <v/>
      </c>
      <c r="R263" s="56" t="str">
        <f t="shared" si="38"/>
        <v/>
      </c>
      <c r="S263" s="45"/>
    </row>
    <row r="264" spans="2:19" ht="14.25" customHeight="1" x14ac:dyDescent="0.3">
      <c r="B264" s="24" t="str">
        <f t="shared" si="32"/>
        <v/>
      </c>
      <c r="C264" s="25" t="str">
        <f t="shared" si="37"/>
        <v/>
      </c>
      <c r="D264" s="21" t="str">
        <f>IF(B264="Totale",SUM($D$26:D263),IF(B264="","",IF(B264=$L$17,$G$17-(SUM($D$26:D263)),(($A$7*(1/((1+$L$19)^($L$17-B263))))))))</f>
        <v/>
      </c>
      <c r="E264" s="22"/>
      <c r="F264" s="22" t="e">
        <f t="shared" si="33"/>
        <v>#VALUE!</v>
      </c>
      <c r="G264" s="22"/>
      <c r="H264" s="22"/>
      <c r="I264" s="22" t="str">
        <f>IF(B264="Totale",SUM($I$26:I263),IF(B264="","",(($L$18-D264))))</f>
        <v/>
      </c>
      <c r="J264" s="22"/>
      <c r="K264" s="23" t="str">
        <f t="shared" si="34"/>
        <v/>
      </c>
      <c r="L264" s="23" t="str">
        <f t="shared" si="35"/>
        <v/>
      </c>
      <c r="M264" s="90" t="str">
        <f>IF(B264="totale",SUM(M$26:$M263),IF(B264="","",1/$G$18*FISSO!$D$18*K264))</f>
        <v/>
      </c>
      <c r="N264" s="53" t="str">
        <f>IF(B264="totale",SUM($N$26:N263),IF($B264="","",((1/$G$18*FISSO!$E$18*#REF!))))</f>
        <v/>
      </c>
      <c r="P264" s="56" t="e">
        <f>IF(B264="totale",SUM(P$26:P263),ROUND(M264,2))</f>
        <v>#VALUE!</v>
      </c>
      <c r="Q264" s="56" t="str">
        <f t="shared" si="36"/>
        <v/>
      </c>
      <c r="R264" s="56" t="str">
        <f t="shared" si="38"/>
        <v/>
      </c>
      <c r="S264" s="45"/>
    </row>
    <row r="265" spans="2:19" ht="14.25" customHeight="1" x14ac:dyDescent="0.3">
      <c r="B265" s="24" t="str">
        <f t="shared" si="32"/>
        <v/>
      </c>
      <c r="C265" s="25" t="str">
        <f t="shared" si="37"/>
        <v/>
      </c>
      <c r="D265" s="21" t="str">
        <f>IF(B265="Totale",SUM($D$26:D264),IF(B265="","",IF(B265=$L$17,$G$17-(SUM($D$26:D264)),(($A$7*(1/((1+$L$19)^($L$17-B264))))))))</f>
        <v/>
      </c>
      <c r="E265" s="22"/>
      <c r="F265" s="22" t="e">
        <f t="shared" si="33"/>
        <v>#VALUE!</v>
      </c>
      <c r="G265" s="22"/>
      <c r="H265" s="22"/>
      <c r="I265" s="22" t="str">
        <f>IF(B265="Totale",SUM($I$26:I264),IF(B265="","",(($L$18-D265))))</f>
        <v/>
      </c>
      <c r="J265" s="22"/>
      <c r="K265" s="23" t="str">
        <f t="shared" si="34"/>
        <v/>
      </c>
      <c r="L265" s="23" t="str">
        <f t="shared" si="35"/>
        <v/>
      </c>
      <c r="M265" s="90" t="str">
        <f>IF(B265="totale",SUM(M$26:$M264),IF(B265="","",1/$G$18*FISSO!$D$18*K265))</f>
        <v/>
      </c>
      <c r="N265" s="53" t="str">
        <f>IF(B265="totale",SUM($N$26:N264),IF($B265="","",((1/$G$18*FISSO!$E$18*#REF!))))</f>
        <v/>
      </c>
      <c r="P265" s="56" t="e">
        <f>IF(B265="totale",SUM(P$26:P264),ROUND(M265,2))</f>
        <v>#VALUE!</v>
      </c>
      <c r="Q265" s="56" t="str">
        <f t="shared" si="36"/>
        <v/>
      </c>
      <c r="R265" s="56" t="str">
        <f t="shared" si="38"/>
        <v/>
      </c>
      <c r="S265" s="45"/>
    </row>
    <row r="266" spans="2:19" ht="14.25" customHeight="1" x14ac:dyDescent="0.3">
      <c r="B266" s="24" t="str">
        <f t="shared" si="32"/>
        <v/>
      </c>
      <c r="C266" s="25" t="str">
        <f t="shared" si="37"/>
        <v/>
      </c>
      <c r="D266" s="21" t="str">
        <f>IF(B266="Totale",SUM($D$26:D265),IF(B266="","",IF(B266=$L$17,$G$17-(SUM($D$26:D265)),(($A$7*(1/((1+$L$19)^($L$17-B265))))))))</f>
        <v/>
      </c>
      <c r="E266" s="22"/>
      <c r="F266" s="22" t="e">
        <f t="shared" si="33"/>
        <v>#VALUE!</v>
      </c>
      <c r="G266" s="22"/>
      <c r="H266" s="22"/>
      <c r="I266" s="22" t="str">
        <f>IF(B266="Totale",SUM($I$26:I265),IF(B266="","",(($L$18-D266))))</f>
        <v/>
      </c>
      <c r="J266" s="22"/>
      <c r="K266" s="23" t="str">
        <f t="shared" si="34"/>
        <v/>
      </c>
      <c r="L266" s="23" t="str">
        <f t="shared" si="35"/>
        <v/>
      </c>
      <c r="M266" s="90" t="str">
        <f>IF(B266="totale",SUM(M$26:$M265),IF(B266="","",1/$G$18*FISSO!$D$18*K266))</f>
        <v/>
      </c>
      <c r="N266" s="53" t="str">
        <f>IF(B266="totale",SUM($N$26:N265),IF($B266="","",((1/$G$18*FISSO!$E$18*#REF!))))</f>
        <v/>
      </c>
      <c r="P266" s="56" t="e">
        <f>IF(B266="totale",SUM(P$26:P265),ROUND(M266,2))</f>
        <v>#VALUE!</v>
      </c>
      <c r="Q266" s="56" t="str">
        <f t="shared" si="36"/>
        <v/>
      </c>
      <c r="R266" s="56" t="str">
        <f t="shared" si="38"/>
        <v/>
      </c>
      <c r="S266" s="45"/>
    </row>
    <row r="267" spans="2:19" ht="14.25" customHeight="1" x14ac:dyDescent="0.3">
      <c r="B267" s="24" t="str">
        <f t="shared" si="32"/>
        <v/>
      </c>
      <c r="C267" s="25" t="str">
        <f t="shared" si="37"/>
        <v/>
      </c>
      <c r="D267" s="21" t="str">
        <f>IF(B267="Totale",SUM($D$26:D266),IF(B267="","",IF(B267=$L$17,$G$17-(SUM($D$26:D266)),(($A$7*(1/((1+$L$19)^($L$17-B266))))))))</f>
        <v/>
      </c>
      <c r="E267" s="22"/>
      <c r="F267" s="22" t="e">
        <f t="shared" si="33"/>
        <v>#VALUE!</v>
      </c>
      <c r="G267" s="22"/>
      <c r="H267" s="22"/>
      <c r="I267" s="22" t="str">
        <f>IF(B267="Totale",SUM($I$26:I266),IF(B267="","",(($L$18-D267))))</f>
        <v/>
      </c>
      <c r="J267" s="22"/>
      <c r="K267" s="23" t="str">
        <f t="shared" si="34"/>
        <v/>
      </c>
      <c r="L267" s="23" t="str">
        <f t="shared" si="35"/>
        <v/>
      </c>
      <c r="M267" s="90" t="str">
        <f>IF(B267="totale",SUM(M$26:$M266),IF(B267="","",1/$G$18*FISSO!$D$18*K267))</f>
        <v/>
      </c>
      <c r="N267" s="53" t="str">
        <f>IF(B267="totale",SUM($N$26:N266),IF($B267="","",((1/$G$18*FISSO!$E$18*#REF!))))</f>
        <v/>
      </c>
      <c r="P267" s="56" t="e">
        <f>IF(B267="totale",SUM(P$26:P266),ROUND(M267,2))</f>
        <v>#VALUE!</v>
      </c>
      <c r="Q267" s="56" t="str">
        <f t="shared" si="36"/>
        <v/>
      </c>
      <c r="R267" s="56" t="str">
        <f t="shared" si="38"/>
        <v/>
      </c>
      <c r="S267" s="45"/>
    </row>
    <row r="268" spans="2:19" ht="14.25" customHeight="1" x14ac:dyDescent="0.3">
      <c r="B268" s="24" t="str">
        <f t="shared" si="32"/>
        <v/>
      </c>
      <c r="C268" s="25" t="str">
        <f t="shared" si="37"/>
        <v/>
      </c>
      <c r="D268" s="21" t="str">
        <f>IF(B268="Totale",SUM($D$26:D267),IF(B268="","",IF(B268=$L$17,$G$17-(SUM($D$26:D267)),(($A$7*(1/((1+$L$19)^($L$17-B267))))))))</f>
        <v/>
      </c>
      <c r="E268" s="22"/>
      <c r="F268" s="22" t="e">
        <f t="shared" si="33"/>
        <v>#VALUE!</v>
      </c>
      <c r="G268" s="22"/>
      <c r="H268" s="22"/>
      <c r="I268" s="22" t="str">
        <f>IF(B268="Totale",SUM($I$26:I267),IF(B268="","",(($L$18-D268))))</f>
        <v/>
      </c>
      <c r="J268" s="22"/>
      <c r="K268" s="23" t="str">
        <f t="shared" si="34"/>
        <v/>
      </c>
      <c r="L268" s="23" t="str">
        <f t="shared" si="35"/>
        <v/>
      </c>
      <c r="M268" s="90" t="str">
        <f>IF(B268="totale",SUM(M$26:$M267),IF(B268="","",1/$G$18*FISSO!$D$18*K268))</f>
        <v/>
      </c>
      <c r="N268" s="53" t="str">
        <f>IF(B268="totale",SUM($N$26:N267),IF($B268="","",((1/$G$18*FISSO!$E$18*#REF!))))</f>
        <v/>
      </c>
      <c r="P268" s="56" t="e">
        <f>IF(B268="totale",SUM(P$26:P267),ROUND(M268,2))</f>
        <v>#VALUE!</v>
      </c>
      <c r="Q268" s="56" t="str">
        <f t="shared" si="36"/>
        <v/>
      </c>
      <c r="R268" s="56" t="str">
        <f t="shared" si="38"/>
        <v/>
      </c>
      <c r="S268" s="45"/>
    </row>
    <row r="269" spans="2:19" ht="14.25" customHeight="1" x14ac:dyDescent="0.3">
      <c r="B269" s="24" t="str">
        <f t="shared" si="32"/>
        <v/>
      </c>
      <c r="C269" s="25" t="str">
        <f t="shared" si="37"/>
        <v/>
      </c>
      <c r="D269" s="21" t="str">
        <f>IF(B269="Totale",SUM($D$26:D268),IF(B269="","",IF(B269=$L$17,$G$17-(SUM($D$26:D268)),(($A$7*(1/((1+$L$19)^($L$17-B268))))))))</f>
        <v/>
      </c>
      <c r="E269" s="22"/>
      <c r="F269" s="22" t="e">
        <f t="shared" si="33"/>
        <v>#VALUE!</v>
      </c>
      <c r="G269" s="22"/>
      <c r="H269" s="22"/>
      <c r="I269" s="22" t="str">
        <f>IF(B269="Totale",SUM($I$26:I268),IF(B269="","",(($L$18-D269))))</f>
        <v/>
      </c>
      <c r="J269" s="22"/>
      <c r="K269" s="23" t="str">
        <f t="shared" si="34"/>
        <v/>
      </c>
      <c r="L269" s="23" t="str">
        <f t="shared" si="35"/>
        <v/>
      </c>
      <c r="M269" s="90" t="str">
        <f>IF(B269="totale",SUM(M$26:$M268),IF(B269="","",1/$G$18*FISSO!$D$18*K269))</f>
        <v/>
      </c>
      <c r="N269" s="53" t="str">
        <f>IF(B269="totale",SUM($N$26:N268),IF($B269="","",((1/$G$18*FISSO!$E$18*#REF!))))</f>
        <v/>
      </c>
      <c r="P269" s="56" t="e">
        <f>IF(B269="totale",SUM(P$26:P268),ROUND(M269,2))</f>
        <v>#VALUE!</v>
      </c>
      <c r="Q269" s="56" t="str">
        <f t="shared" si="36"/>
        <v/>
      </c>
      <c r="R269" s="56" t="str">
        <f t="shared" si="38"/>
        <v/>
      </c>
      <c r="S269" s="45"/>
    </row>
    <row r="270" spans="2:19" ht="14.25" customHeight="1" x14ac:dyDescent="0.3">
      <c r="B270" s="24" t="str">
        <f t="shared" si="32"/>
        <v/>
      </c>
      <c r="C270" s="25" t="str">
        <f t="shared" si="37"/>
        <v/>
      </c>
      <c r="D270" s="21" t="str">
        <f>IF(B270="Totale",SUM($D$26:D269),IF(B270="","",IF(B270=$L$17,$G$17-(SUM($D$26:D269)),(($A$7*(1/((1+$L$19)^($L$17-B269))))))))</f>
        <v/>
      </c>
      <c r="E270" s="22"/>
      <c r="F270" s="22" t="e">
        <f t="shared" si="33"/>
        <v>#VALUE!</v>
      </c>
      <c r="G270" s="22"/>
      <c r="H270" s="22"/>
      <c r="I270" s="22" t="str">
        <f>IF(B270="Totale",SUM($I$26:I269),IF(B270="","",(($L$18-D270))))</f>
        <v/>
      </c>
      <c r="J270" s="22"/>
      <c r="K270" s="23" t="str">
        <f t="shared" si="34"/>
        <v/>
      </c>
      <c r="L270" s="23" t="str">
        <f t="shared" si="35"/>
        <v/>
      </c>
      <c r="M270" s="90" t="str">
        <f>IF(B270="totale",SUM(M$26:$M269),IF(B270="","",1/$G$18*FISSO!$D$18*K270))</f>
        <v/>
      </c>
      <c r="N270" s="53" t="str">
        <f>IF(B270="totale",SUM($N$26:N269),IF($B270="","",((1/$G$18*FISSO!$E$18*#REF!))))</f>
        <v/>
      </c>
      <c r="P270" s="56" t="e">
        <f>IF(B270="totale",SUM(P$26:P269),ROUND(M270,2))</f>
        <v>#VALUE!</v>
      </c>
      <c r="Q270" s="56" t="str">
        <f t="shared" si="36"/>
        <v/>
      </c>
      <c r="R270" s="56" t="str">
        <f t="shared" si="38"/>
        <v/>
      </c>
      <c r="S270" s="45"/>
    </row>
    <row r="271" spans="2:19" ht="14.25" customHeight="1" x14ac:dyDescent="0.3">
      <c r="B271" s="24" t="str">
        <f t="shared" si="32"/>
        <v/>
      </c>
      <c r="C271" s="25" t="str">
        <f t="shared" si="37"/>
        <v/>
      </c>
      <c r="D271" s="21" t="str">
        <f>IF(B271="Totale",SUM($D$26:D270),IF(B271="","",IF(B271=$L$17,$G$17-(SUM($D$26:D270)),(($A$7*(1/((1+$L$19)^($L$17-B270))))))))</f>
        <v/>
      </c>
      <c r="E271" s="22"/>
      <c r="F271" s="22" t="e">
        <f t="shared" si="33"/>
        <v>#VALUE!</v>
      </c>
      <c r="G271" s="22"/>
      <c r="H271" s="22"/>
      <c r="I271" s="22" t="str">
        <f>IF(B271="Totale",SUM($I$26:I270),IF(B271="","",(($L$18-D271))))</f>
        <v/>
      </c>
      <c r="J271" s="22"/>
      <c r="K271" s="23" t="str">
        <f t="shared" si="34"/>
        <v/>
      </c>
      <c r="L271" s="23" t="str">
        <f t="shared" si="35"/>
        <v/>
      </c>
      <c r="M271" s="90" t="str">
        <f>IF(B271="totale",SUM(M$26:$M270),IF(B271="","",1/$G$18*FISSO!$D$18*K271))</f>
        <v/>
      </c>
      <c r="N271" s="53" t="str">
        <f>IF(B271="totale",SUM($N$26:N270),IF($B271="","",((1/$G$18*FISSO!$E$18*#REF!))))</f>
        <v/>
      </c>
      <c r="P271" s="56" t="e">
        <f>IF(B271="totale",SUM(P$26:P270),ROUND(M271,2))</f>
        <v>#VALUE!</v>
      </c>
      <c r="Q271" s="56" t="str">
        <f t="shared" si="36"/>
        <v/>
      </c>
      <c r="R271" s="56" t="str">
        <f t="shared" si="38"/>
        <v/>
      </c>
      <c r="S271" s="45"/>
    </row>
    <row r="272" spans="2:19" ht="14.25" customHeight="1" x14ac:dyDescent="0.3">
      <c r="B272" s="24" t="str">
        <f t="shared" si="32"/>
        <v/>
      </c>
      <c r="C272" s="25" t="str">
        <f t="shared" si="37"/>
        <v/>
      </c>
      <c r="D272" s="21" t="str">
        <f>IF(B272="Totale",SUM($D$26:D271),IF(B272="","",IF(B272=$L$17,$G$17-(SUM($D$26:D271)),(($A$7*(1/((1+$L$19)^($L$17-B271))))))))</f>
        <v/>
      </c>
      <c r="E272" s="22"/>
      <c r="F272" s="22" t="e">
        <f t="shared" si="33"/>
        <v>#VALUE!</v>
      </c>
      <c r="G272" s="22"/>
      <c r="H272" s="22"/>
      <c r="I272" s="22" t="str">
        <f>IF(B272="Totale",SUM($I$26:I271),IF(B272="","",(($L$18-D272))))</f>
        <v/>
      </c>
      <c r="J272" s="22"/>
      <c r="K272" s="23" t="str">
        <f t="shared" si="34"/>
        <v/>
      </c>
      <c r="L272" s="23" t="str">
        <f t="shared" si="35"/>
        <v/>
      </c>
      <c r="M272" s="90" t="str">
        <f>IF(B272="totale",SUM(M$26:$M271),IF(B272="","",1/$G$18*FISSO!$D$18*K272))</f>
        <v/>
      </c>
      <c r="N272" s="53" t="str">
        <f>IF(B272="totale",SUM($N$26:N271),IF($B272="","",((1/$G$18*FISSO!$E$18*#REF!))))</f>
        <v/>
      </c>
      <c r="P272" s="56" t="e">
        <f>IF(B272="totale",SUM(P$26:P271),ROUND(M272,2))</f>
        <v>#VALUE!</v>
      </c>
      <c r="Q272" s="56" t="str">
        <f t="shared" si="36"/>
        <v/>
      </c>
      <c r="R272" s="56" t="str">
        <f t="shared" si="38"/>
        <v/>
      </c>
      <c r="S272" s="45"/>
    </row>
    <row r="273" spans="2:19" ht="14.25" customHeight="1" x14ac:dyDescent="0.3">
      <c r="B273" s="24" t="str">
        <f t="shared" si="32"/>
        <v/>
      </c>
      <c r="C273" s="25" t="str">
        <f t="shared" si="37"/>
        <v/>
      </c>
      <c r="D273" s="21" t="str">
        <f>IF(B273="Totale",SUM($D$26:D272),IF(B273="","",IF(B273=$L$17,$G$17-(SUM($D$26:D272)),(($A$7*(1/((1+$L$19)^($L$17-B272))))))))</f>
        <v/>
      </c>
      <c r="E273" s="22"/>
      <c r="F273" s="22" t="e">
        <f t="shared" si="33"/>
        <v>#VALUE!</v>
      </c>
      <c r="G273" s="22"/>
      <c r="H273" s="22"/>
      <c r="I273" s="22" t="str">
        <f>IF(B273="Totale",SUM($I$26:I272),IF(B273="","",(($L$18-D273))))</f>
        <v/>
      </c>
      <c r="J273" s="22"/>
      <c r="K273" s="23" t="str">
        <f t="shared" si="34"/>
        <v/>
      </c>
      <c r="L273" s="23" t="str">
        <f t="shared" si="35"/>
        <v/>
      </c>
      <c r="M273" s="90" t="str">
        <f>IF(B273="totale",SUM(M$26:$M272),IF(B273="","",1/$G$18*FISSO!$D$18*K273))</f>
        <v/>
      </c>
      <c r="N273" s="53" t="str">
        <f>IF(B273="totale",SUM($N$26:N272),IF($B273="","",((1/$G$18*FISSO!$E$18*#REF!))))</f>
        <v/>
      </c>
      <c r="P273" s="56" t="e">
        <f>IF(B273="totale",SUM(P$26:P272),ROUND(M273,2))</f>
        <v>#VALUE!</v>
      </c>
      <c r="Q273" s="56" t="str">
        <f t="shared" si="36"/>
        <v/>
      </c>
      <c r="R273" s="56" t="str">
        <f t="shared" si="38"/>
        <v/>
      </c>
      <c r="S273" s="45"/>
    </row>
    <row r="274" spans="2:19" ht="14.25" customHeight="1" x14ac:dyDescent="0.3">
      <c r="B274" s="24" t="str">
        <f t="shared" si="32"/>
        <v/>
      </c>
      <c r="C274" s="25" t="str">
        <f t="shared" si="37"/>
        <v/>
      </c>
      <c r="D274" s="21" t="str">
        <f>IF(B274="Totale",SUM($D$26:D273),IF(B274="","",IF(B274=$L$17,$G$17-(SUM($D$26:D273)),(($A$7*(1/((1+$L$19)^($L$17-B273))))))))</f>
        <v/>
      </c>
      <c r="E274" s="22"/>
      <c r="F274" s="22" t="e">
        <f t="shared" si="33"/>
        <v>#VALUE!</v>
      </c>
      <c r="G274" s="22"/>
      <c r="H274" s="22"/>
      <c r="I274" s="22" t="str">
        <f>IF(B274="Totale",SUM($I$26:I273),IF(B274="","",(($L$18-D274))))</f>
        <v/>
      </c>
      <c r="J274" s="22"/>
      <c r="K274" s="23" t="str">
        <f t="shared" si="34"/>
        <v/>
      </c>
      <c r="L274" s="23" t="str">
        <f t="shared" si="35"/>
        <v/>
      </c>
      <c r="M274" s="90" t="str">
        <f>IF(B274="totale",SUM(M$26:$M273),IF(B274="","",1/$G$18*FISSO!$D$18*K274))</f>
        <v/>
      </c>
      <c r="N274" s="53" t="str">
        <f>IF(B274="totale",SUM($N$26:N273),IF($B274="","",((1/$G$18*FISSO!$E$18*#REF!))))</f>
        <v/>
      </c>
      <c r="P274" s="56" t="e">
        <f>IF(B274="totale",SUM(P$26:P273),ROUND(M274,2))</f>
        <v>#VALUE!</v>
      </c>
      <c r="Q274" s="56" t="str">
        <f t="shared" si="36"/>
        <v/>
      </c>
      <c r="R274" s="56" t="str">
        <f t="shared" si="38"/>
        <v/>
      </c>
      <c r="S274" s="45"/>
    </row>
    <row r="275" spans="2:19" ht="14.25" customHeight="1" x14ac:dyDescent="0.3">
      <c r="B275" s="24" t="str">
        <f t="shared" si="32"/>
        <v/>
      </c>
      <c r="C275" s="25" t="str">
        <f t="shared" si="37"/>
        <v/>
      </c>
      <c r="D275" s="21" t="str">
        <f>IF(B275="Totale",SUM($D$26:D274),IF(B275="","",IF(B275=$L$17,$G$17-(SUM($D$26:D274)),(($A$7*(1/((1+$L$19)^($L$17-B274))))))))</f>
        <v/>
      </c>
      <c r="E275" s="22"/>
      <c r="F275" s="22" t="e">
        <f t="shared" si="33"/>
        <v>#VALUE!</v>
      </c>
      <c r="G275" s="22"/>
      <c r="H275" s="22"/>
      <c r="I275" s="22" t="str">
        <f>IF(B275="Totale",SUM($I$26:I274),IF(B275="","",(($L$18-D275))))</f>
        <v/>
      </c>
      <c r="J275" s="22"/>
      <c r="K275" s="23" t="str">
        <f t="shared" si="34"/>
        <v/>
      </c>
      <c r="L275" s="23" t="str">
        <f t="shared" si="35"/>
        <v/>
      </c>
      <c r="M275" s="90" t="str">
        <f>IF(B275="totale",SUM(M$26:$M274),IF(B275="","",1/$G$18*FISSO!$D$18*K275))</f>
        <v/>
      </c>
      <c r="N275" s="53" t="str">
        <f>IF(B275="totale",SUM($N$26:N274),IF($B275="","",((1/$G$18*FISSO!$E$18*#REF!))))</f>
        <v/>
      </c>
      <c r="P275" s="56" t="e">
        <f>IF(B275="totale",SUM(P$26:P274),ROUND(M275,2))</f>
        <v>#VALUE!</v>
      </c>
      <c r="Q275" s="56" t="str">
        <f t="shared" si="36"/>
        <v/>
      </c>
      <c r="R275" s="56" t="str">
        <f t="shared" si="38"/>
        <v/>
      </c>
      <c r="S275" s="45"/>
    </row>
    <row r="276" spans="2:19" ht="14.25" customHeight="1" x14ac:dyDescent="0.3">
      <c r="B276" s="24" t="str">
        <f t="shared" si="32"/>
        <v/>
      </c>
      <c r="C276" s="25" t="str">
        <f t="shared" si="37"/>
        <v/>
      </c>
      <c r="D276" s="21" t="str">
        <f>IF(B276="Totale",SUM($D$26:D275),IF(B276="","",IF(B276=$L$17,$G$17-(SUM($D$26:D275)),(($A$7*(1/((1+$L$19)^($L$17-B275))))))))</f>
        <v/>
      </c>
      <c r="E276" s="22"/>
      <c r="F276" s="22" t="e">
        <f t="shared" si="33"/>
        <v>#VALUE!</v>
      </c>
      <c r="G276" s="22"/>
      <c r="H276" s="22"/>
      <c r="I276" s="22" t="str">
        <f>IF(B276="Totale",SUM($I$26:I275),IF(B276="","",(($L$18-D276))))</f>
        <v/>
      </c>
      <c r="J276" s="22"/>
      <c r="K276" s="23" t="str">
        <f t="shared" si="34"/>
        <v/>
      </c>
      <c r="L276" s="23" t="str">
        <f t="shared" si="35"/>
        <v/>
      </c>
      <c r="M276" s="90" t="str">
        <f>IF(B276="totale",SUM(M$26:$M275),IF(B276="","",1/$G$18*FISSO!$D$18*K276))</f>
        <v/>
      </c>
      <c r="N276" s="53" t="str">
        <f>IF(B276="totale",SUM($N$26:N275),IF($B276="","",((1/$G$18*FISSO!$E$18*#REF!))))</f>
        <v/>
      </c>
      <c r="P276" s="56" t="e">
        <f>IF(B276="totale",SUM(P$26:P275),ROUND(M276,2))</f>
        <v>#VALUE!</v>
      </c>
      <c r="Q276" s="56" t="str">
        <f t="shared" si="36"/>
        <v/>
      </c>
      <c r="R276" s="56" t="str">
        <f t="shared" si="38"/>
        <v/>
      </c>
      <c r="S276" s="45"/>
    </row>
    <row r="277" spans="2:19" ht="14.25" customHeight="1" x14ac:dyDescent="0.3">
      <c r="B277" s="24" t="str">
        <f t="shared" si="32"/>
        <v/>
      </c>
      <c r="C277" s="25" t="str">
        <f t="shared" si="37"/>
        <v/>
      </c>
      <c r="D277" s="21" t="str">
        <f>IF(B277="Totale",SUM($D$26:D276),IF(B277="","",IF(B277=$L$17,$G$17-(SUM($D$26:D276)),(($A$7*(1/((1+$L$19)^($L$17-B276))))))))</f>
        <v/>
      </c>
      <c r="E277" s="22"/>
      <c r="F277" s="22" t="e">
        <f t="shared" si="33"/>
        <v>#VALUE!</v>
      </c>
      <c r="G277" s="22"/>
      <c r="H277" s="22"/>
      <c r="I277" s="22" t="str">
        <f>IF(B277="Totale",SUM($I$26:I276),IF(B277="","",(($L$18-D277))))</f>
        <v/>
      </c>
      <c r="J277" s="22"/>
      <c r="K277" s="23" t="str">
        <f t="shared" si="34"/>
        <v/>
      </c>
      <c r="L277" s="23" t="str">
        <f t="shared" si="35"/>
        <v/>
      </c>
      <c r="M277" s="90" t="str">
        <f>IF(B277="totale",SUM(M$26:$M276),IF(B277="","",1/$G$18*FISSO!$D$18*K277))</f>
        <v/>
      </c>
      <c r="N277" s="53" t="str">
        <f>IF(B277="totale",SUM($N$26:N276),IF($B277="","",((1/$G$18*FISSO!$E$18*#REF!))))</f>
        <v/>
      </c>
      <c r="P277" s="56" t="e">
        <f>IF(B277="totale",SUM(P$26:P276),ROUND(M277,2))</f>
        <v>#VALUE!</v>
      </c>
      <c r="Q277" s="56" t="str">
        <f t="shared" si="36"/>
        <v/>
      </c>
      <c r="R277" s="56" t="str">
        <f t="shared" si="38"/>
        <v/>
      </c>
      <c r="S277" s="45"/>
    </row>
    <row r="278" spans="2:19" ht="14.25" customHeight="1" x14ac:dyDescent="0.3">
      <c r="B278" s="24" t="str">
        <f t="shared" si="32"/>
        <v/>
      </c>
      <c r="C278" s="25" t="str">
        <f t="shared" si="37"/>
        <v/>
      </c>
      <c r="D278" s="21" t="str">
        <f>IF(B278="Totale",SUM($D$26:D277),IF(B278="","",IF(B278=$L$17,$G$17-(SUM($D$26:D277)),(($A$7*(1/((1+$L$19)^($L$17-B277))))))))</f>
        <v/>
      </c>
      <c r="E278" s="22"/>
      <c r="F278" s="22" t="e">
        <f t="shared" si="33"/>
        <v>#VALUE!</v>
      </c>
      <c r="G278" s="22"/>
      <c r="H278" s="22"/>
      <c r="I278" s="22" t="str">
        <f>IF(B278="Totale",SUM($I$26:I277),IF(B278="","",(($L$18-D278))))</f>
        <v/>
      </c>
      <c r="J278" s="22"/>
      <c r="K278" s="23" t="str">
        <f t="shared" si="34"/>
        <v/>
      </c>
      <c r="L278" s="23" t="str">
        <f t="shared" si="35"/>
        <v/>
      </c>
      <c r="M278" s="90" t="str">
        <f>IF(B278="totale",SUM(M$26:$M277),IF(B278="","",1/$G$18*FISSO!$D$18*K278))</f>
        <v/>
      </c>
      <c r="N278" s="53" t="str">
        <f>IF(B278="totale",SUM($N$26:N277),IF($B278="","",((1/$G$18*FISSO!$E$18*#REF!))))</f>
        <v/>
      </c>
      <c r="P278" s="56" t="e">
        <f>IF(B278="totale",SUM(P$26:P277),ROUND(M278,2))</f>
        <v>#VALUE!</v>
      </c>
      <c r="Q278" s="56" t="str">
        <f t="shared" si="36"/>
        <v/>
      </c>
      <c r="R278" s="56" t="str">
        <f t="shared" si="38"/>
        <v/>
      </c>
      <c r="S278" s="45"/>
    </row>
    <row r="279" spans="2:19" ht="14.25" customHeight="1" x14ac:dyDescent="0.3">
      <c r="B279" s="24" t="str">
        <f t="shared" si="32"/>
        <v/>
      </c>
      <c r="C279" s="25" t="str">
        <f t="shared" si="37"/>
        <v/>
      </c>
      <c r="D279" s="21" t="str">
        <f>IF(B279="Totale",SUM($D$26:D278),IF(B279="","",IF(B279=$L$17,$G$17-(SUM($D$26:D278)),(($A$7*(1/((1+$L$19)^($L$17-B278))))))))</f>
        <v/>
      </c>
      <c r="E279" s="22"/>
      <c r="F279" s="22" t="e">
        <f t="shared" si="33"/>
        <v>#VALUE!</v>
      </c>
      <c r="G279" s="22"/>
      <c r="H279" s="22"/>
      <c r="I279" s="22" t="str">
        <f>IF(B279="Totale",SUM($I$26:I278),IF(B279="","",(($L$18-D279))))</f>
        <v/>
      </c>
      <c r="J279" s="22"/>
      <c r="K279" s="23" t="str">
        <f t="shared" si="34"/>
        <v/>
      </c>
      <c r="L279" s="23" t="str">
        <f t="shared" si="35"/>
        <v/>
      </c>
      <c r="M279" s="90" t="str">
        <f>IF(B279="totale",SUM(M$26:$M278),IF(B279="","",1/$G$18*FISSO!$D$18*K279))</f>
        <v/>
      </c>
      <c r="N279" s="53" t="str">
        <f>IF(B279="totale",SUM($N$26:N278),IF($B279="","",((1/$G$18*FISSO!$E$18*#REF!))))</f>
        <v/>
      </c>
      <c r="P279" s="56" t="e">
        <f>IF(B279="totale",SUM(P$26:P278),ROUND(M279,2))</f>
        <v>#VALUE!</v>
      </c>
      <c r="Q279" s="56" t="str">
        <f t="shared" si="36"/>
        <v/>
      </c>
      <c r="R279" s="56" t="str">
        <f t="shared" si="38"/>
        <v/>
      </c>
      <c r="S279" s="45"/>
    </row>
    <row r="280" spans="2:19" ht="14.25" customHeight="1" x14ac:dyDescent="0.3">
      <c r="B280" s="24" t="str">
        <f t="shared" si="32"/>
        <v/>
      </c>
      <c r="C280" s="25" t="str">
        <f t="shared" si="37"/>
        <v/>
      </c>
      <c r="D280" s="21" t="str">
        <f>IF(B280="Totale",SUM($D$26:D279),IF(B280="","",IF(B280=$L$17,$G$17-(SUM($D$26:D279)),(($A$7*(1/((1+$L$19)^($L$17-B279))))))))</f>
        <v/>
      </c>
      <c r="E280" s="22"/>
      <c r="F280" s="22" t="e">
        <f t="shared" si="33"/>
        <v>#VALUE!</v>
      </c>
      <c r="G280" s="22"/>
      <c r="H280" s="22"/>
      <c r="I280" s="22" t="str">
        <f>IF(B280="Totale",SUM($I$26:I279),IF(B280="","",(($L$18-D280))))</f>
        <v/>
      </c>
      <c r="J280" s="22"/>
      <c r="K280" s="23" t="str">
        <f t="shared" si="34"/>
        <v/>
      </c>
      <c r="L280" s="23" t="str">
        <f t="shared" si="35"/>
        <v/>
      </c>
      <c r="M280" s="90" t="str">
        <f>IF(B280="totale",SUM(M$26:$M279),IF(B280="","",1/$G$18*FISSO!$D$18*K280))</f>
        <v/>
      </c>
      <c r="N280" s="53" t="str">
        <f>IF(B280="totale",SUM($N$26:N279),IF($B280="","",((1/$G$18*FISSO!$E$18*#REF!))))</f>
        <v/>
      </c>
      <c r="P280" s="56" t="e">
        <f>IF(B280="totale",SUM(P$26:P279),ROUND(M280,2))</f>
        <v>#VALUE!</v>
      </c>
      <c r="Q280" s="56" t="str">
        <f t="shared" si="36"/>
        <v/>
      </c>
      <c r="R280" s="56" t="str">
        <f t="shared" si="38"/>
        <v/>
      </c>
      <c r="S280" s="45"/>
    </row>
    <row r="281" spans="2:19" ht="14.25" customHeight="1" x14ac:dyDescent="0.3">
      <c r="B281" s="24" t="str">
        <f t="shared" si="32"/>
        <v/>
      </c>
      <c r="C281" s="25" t="str">
        <f t="shared" si="37"/>
        <v/>
      </c>
      <c r="D281" s="21" t="str">
        <f>IF(B281="Totale",SUM($D$26:D280),IF(B281="","",IF(B281=$L$17,$G$17-(SUM($D$26:D280)),(($A$7*(1/((1+$L$19)^($L$17-B280))))))))</f>
        <v/>
      </c>
      <c r="E281" s="22"/>
      <c r="F281" s="22" t="e">
        <f t="shared" si="33"/>
        <v>#VALUE!</v>
      </c>
      <c r="G281" s="22"/>
      <c r="H281" s="22"/>
      <c r="I281" s="22" t="str">
        <f>IF(B281="Totale",SUM($I$26:I280),IF(B281="","",(($L$18-D281))))</f>
        <v/>
      </c>
      <c r="J281" s="22"/>
      <c r="K281" s="23" t="str">
        <f t="shared" si="34"/>
        <v/>
      </c>
      <c r="L281" s="23" t="str">
        <f t="shared" si="35"/>
        <v/>
      </c>
      <c r="M281" s="90" t="str">
        <f>IF(B281="totale",SUM(M$26:$M280),IF(B281="","",1/$G$18*FISSO!$D$18*K281))</f>
        <v/>
      </c>
      <c r="N281" s="53" t="str">
        <f>IF(B281="totale",SUM($N$26:N280),IF($B281="","",((1/$G$18*FISSO!$E$18*#REF!))))</f>
        <v/>
      </c>
      <c r="P281" s="56" t="e">
        <f>IF(B281="totale",SUM(P$26:P280),ROUND(M281,2))</f>
        <v>#VALUE!</v>
      </c>
      <c r="Q281" s="56" t="str">
        <f t="shared" si="36"/>
        <v/>
      </c>
      <c r="R281" s="56" t="str">
        <f t="shared" si="38"/>
        <v/>
      </c>
      <c r="S281" s="45"/>
    </row>
    <row r="282" spans="2:19" ht="14.25" customHeight="1" x14ac:dyDescent="0.3">
      <c r="B282" s="24" t="str">
        <f t="shared" si="32"/>
        <v/>
      </c>
      <c r="C282" s="25" t="str">
        <f t="shared" si="37"/>
        <v/>
      </c>
      <c r="D282" s="21" t="str">
        <f>IF(B282="Totale",SUM($D$26:D281),IF(B282="","",IF(B282=$L$17,$G$17-(SUM($D$26:D281)),(($A$7*(1/((1+$L$19)^($L$17-B281))))))))</f>
        <v/>
      </c>
      <c r="E282" s="22"/>
      <c r="F282" s="22" t="e">
        <f t="shared" si="33"/>
        <v>#VALUE!</v>
      </c>
      <c r="G282" s="22"/>
      <c r="H282" s="22"/>
      <c r="I282" s="22" t="str">
        <f>IF(B282="Totale",SUM($I$26:I281),IF(B282="","",(($L$18-D282))))</f>
        <v/>
      </c>
      <c r="J282" s="22"/>
      <c r="K282" s="23" t="str">
        <f t="shared" si="34"/>
        <v/>
      </c>
      <c r="L282" s="23" t="str">
        <f t="shared" si="35"/>
        <v/>
      </c>
      <c r="M282" s="90" t="str">
        <f>IF(B282="totale",SUM(M$26:$M281),IF(B282="","",1/$G$18*FISSO!$D$18*K282))</f>
        <v/>
      </c>
      <c r="N282" s="53" t="str">
        <f>IF(B282="totale",SUM($N$26:N281),IF($B282="","",((1/$G$18*FISSO!$E$18*#REF!))))</f>
        <v/>
      </c>
      <c r="P282" s="56" t="e">
        <f>IF(B282="totale",SUM(P$26:P281),ROUND(M282,2))</f>
        <v>#VALUE!</v>
      </c>
      <c r="Q282" s="56" t="str">
        <f t="shared" si="36"/>
        <v/>
      </c>
      <c r="R282" s="56" t="str">
        <f t="shared" si="38"/>
        <v/>
      </c>
      <c r="S282" s="45"/>
    </row>
    <row r="283" spans="2:19" ht="14.25" customHeight="1" x14ac:dyDescent="0.3">
      <c r="B283" s="24" t="str">
        <f t="shared" ref="B283:B326" si="39">IF($L$17=0,"",IF($L$17&lt;&gt;B282,IF(B282="Totale","",IF(B282="","",B282+1)),"Totale"))</f>
        <v/>
      </c>
      <c r="C283" s="25" t="str">
        <f t="shared" si="37"/>
        <v/>
      </c>
      <c r="D283" s="21" t="str">
        <f>IF(B283="Totale",SUM($D$26:D282),IF(B283="","",IF(B283=$L$17,$G$17-(SUM($D$26:D282)),(($A$7*(1/((1+$L$19)^($L$17-B282))))))))</f>
        <v/>
      </c>
      <c r="E283" s="22"/>
      <c r="F283" s="22" t="e">
        <f t="shared" ref="F283:F326" si="40">ROUND(D283,2)</f>
        <v>#VALUE!</v>
      </c>
      <c r="G283" s="22"/>
      <c r="H283" s="22"/>
      <c r="I283" s="22" t="str">
        <f>IF(B283="Totale",SUM($I$26:I282),IF(B283="","",(($L$18-D283))))</f>
        <v/>
      </c>
      <c r="J283" s="22"/>
      <c r="K283" s="23" t="str">
        <f t="shared" si="34"/>
        <v/>
      </c>
      <c r="L283" s="23" t="str">
        <f t="shared" si="35"/>
        <v/>
      </c>
      <c r="M283" s="90" t="str">
        <f>IF(B283="totale",SUM(M$26:$M282),IF(B283="","",1/$G$18*FISSO!$D$18*K283))</f>
        <v/>
      </c>
      <c r="N283" s="53" t="str">
        <f>IF(B283="totale",SUM($N$26:N282),IF($B283="","",((1/$G$18*FISSO!$E$18*#REF!))))</f>
        <v/>
      </c>
      <c r="P283" s="56" t="e">
        <f>IF(B283="totale",SUM(P$26:P282),ROUND(M283,2))</f>
        <v>#VALUE!</v>
      </c>
      <c r="Q283" s="56" t="str">
        <f t="shared" si="36"/>
        <v/>
      </c>
      <c r="R283" s="56" t="str">
        <f t="shared" si="38"/>
        <v/>
      </c>
      <c r="S283" s="45"/>
    </row>
    <row r="284" spans="2:19" ht="14.25" customHeight="1" x14ac:dyDescent="0.3">
      <c r="B284" s="24" t="str">
        <f t="shared" si="39"/>
        <v/>
      </c>
      <c r="C284" s="25" t="str">
        <f t="shared" si="37"/>
        <v/>
      </c>
      <c r="D284" s="21" t="str">
        <f>IF(B284="Totale",SUM($D$26:D283),IF(B284="","",IF(B284=$L$17,$G$17-(SUM($D$26:D283)),(($A$7*(1/((1+$L$19)^($L$17-B283))))))))</f>
        <v/>
      </c>
      <c r="E284" s="22"/>
      <c r="F284" s="22" t="e">
        <f t="shared" si="40"/>
        <v>#VALUE!</v>
      </c>
      <c r="G284" s="22"/>
      <c r="H284" s="22"/>
      <c r="I284" s="22" t="str">
        <f>IF(B284="Totale",SUM($I$26:I283),IF(B284="","",(($L$18-D284))))</f>
        <v/>
      </c>
      <c r="J284" s="22"/>
      <c r="K284" s="23" t="str">
        <f t="shared" si="34"/>
        <v/>
      </c>
      <c r="L284" s="23" t="str">
        <f t="shared" si="35"/>
        <v/>
      </c>
      <c r="M284" s="90" t="str">
        <f>IF(B284="totale",SUM(M$26:$M283),IF(B284="","",1/$G$18*FISSO!$D$18*K284))</f>
        <v/>
      </c>
      <c r="N284" s="53" t="str">
        <f>IF(B284="totale",SUM($N$26:N283),IF($B284="","",((1/$G$18*FISSO!$E$18*#REF!))))</f>
        <v/>
      </c>
      <c r="P284" s="56" t="e">
        <f>IF(B284="totale",SUM(P$26:P283),ROUND(M284,2))</f>
        <v>#VALUE!</v>
      </c>
      <c r="Q284" s="56" t="str">
        <f t="shared" si="36"/>
        <v/>
      </c>
      <c r="R284" s="56" t="str">
        <f t="shared" si="38"/>
        <v/>
      </c>
      <c r="S284" s="45"/>
    </row>
    <row r="285" spans="2:19" ht="14.25" customHeight="1" x14ac:dyDescent="0.3">
      <c r="B285" s="24" t="str">
        <f t="shared" si="39"/>
        <v/>
      </c>
      <c r="C285" s="25" t="str">
        <f t="shared" si="37"/>
        <v/>
      </c>
      <c r="D285" s="21" t="str">
        <f>IF(B285="Totale",SUM($D$26:D284),IF(B285="","",IF(B285=$L$17,$G$17-(SUM($D$26:D284)),(($A$7*(1/((1+$L$19)^($L$17-B284))))))))</f>
        <v/>
      </c>
      <c r="E285" s="22"/>
      <c r="F285" s="22" t="e">
        <f t="shared" si="40"/>
        <v>#VALUE!</v>
      </c>
      <c r="G285" s="22"/>
      <c r="H285" s="22"/>
      <c r="I285" s="22" t="str">
        <f>IF(B285="Totale",SUM($I$26:I284),IF(B285="","",(($L$18-D285))))</f>
        <v/>
      </c>
      <c r="J285" s="22"/>
      <c r="K285" s="23" t="str">
        <f t="shared" si="34"/>
        <v/>
      </c>
      <c r="L285" s="23" t="str">
        <f t="shared" si="35"/>
        <v/>
      </c>
      <c r="M285" s="90" t="str">
        <f>IF(B285="totale",SUM(M$26:$M284),IF(B285="","",1/$G$18*FISSO!$D$18*K285))</f>
        <v/>
      </c>
      <c r="N285" s="53" t="str">
        <f>IF(B285="totale",SUM($N$26:N284),IF($B285="","",((1/$G$18*FISSO!$E$18*#REF!))))</f>
        <v/>
      </c>
      <c r="P285" s="56" t="e">
        <f>IF(B285="totale",SUM(P$26:P284),ROUND(M285,2))</f>
        <v>#VALUE!</v>
      </c>
      <c r="Q285" s="56" t="str">
        <f t="shared" si="36"/>
        <v/>
      </c>
      <c r="R285" s="56" t="str">
        <f t="shared" si="38"/>
        <v/>
      </c>
      <c r="S285" s="45"/>
    </row>
    <row r="286" spans="2:19" ht="14.25" customHeight="1" x14ac:dyDescent="0.3">
      <c r="B286" s="24" t="str">
        <f t="shared" si="39"/>
        <v/>
      </c>
      <c r="C286" s="25" t="str">
        <f t="shared" si="37"/>
        <v/>
      </c>
      <c r="D286" s="21" t="str">
        <f>IF(B286="Totale",SUM($D$26:D285),IF(B286="","",IF(B286=$L$17,$G$17-(SUM($D$26:D285)),(($A$7*(1/((1+$L$19)^($L$17-B285))))))))</f>
        <v/>
      </c>
      <c r="E286" s="22"/>
      <c r="F286" s="22" t="e">
        <f t="shared" si="40"/>
        <v>#VALUE!</v>
      </c>
      <c r="G286" s="22"/>
      <c r="H286" s="22"/>
      <c r="I286" s="22" t="str">
        <f>IF(B286="Totale",SUM($I$26:I285),IF(B286="","",(($L$18-D286))))</f>
        <v/>
      </c>
      <c r="J286" s="22"/>
      <c r="K286" s="23" t="str">
        <f t="shared" si="34"/>
        <v/>
      </c>
      <c r="L286" s="23" t="str">
        <f t="shared" si="35"/>
        <v/>
      </c>
      <c r="M286" s="90" t="str">
        <f>IF(B286="totale",SUM(M$26:$M285),IF(B286="","",1/$G$18*FISSO!$D$18*K286))</f>
        <v/>
      </c>
      <c r="N286" s="53" t="str">
        <f>IF(B286="totale",SUM($N$26:N285),IF($B286="","",((1/$G$18*FISSO!$E$18*#REF!))))</f>
        <v/>
      </c>
      <c r="P286" s="56" t="e">
        <f>IF(B286="totale",SUM(P$26:P285),ROUND(M286,2))</f>
        <v>#VALUE!</v>
      </c>
      <c r="Q286" s="56" t="str">
        <f t="shared" si="36"/>
        <v/>
      </c>
      <c r="R286" s="56" t="str">
        <f t="shared" si="38"/>
        <v/>
      </c>
      <c r="S286" s="45"/>
    </row>
    <row r="287" spans="2:19" ht="14.25" customHeight="1" x14ac:dyDescent="0.3">
      <c r="B287" s="24" t="str">
        <f t="shared" si="39"/>
        <v/>
      </c>
      <c r="C287" s="25" t="str">
        <f t="shared" si="37"/>
        <v/>
      </c>
      <c r="D287" s="21" t="str">
        <f>IF(B287="Totale",SUM($D$26:D286),IF(B287="","",IF(B287=$L$17,$G$17-(SUM($D$26:D286)),(($A$7*(1/((1+$L$19)^($L$17-B286))))))))</f>
        <v/>
      </c>
      <c r="E287" s="22"/>
      <c r="F287" s="22" t="e">
        <f t="shared" si="40"/>
        <v>#VALUE!</v>
      </c>
      <c r="G287" s="22"/>
      <c r="H287" s="22"/>
      <c r="I287" s="22" t="str">
        <f>IF(B287="Totale",SUM($I$26:I286),IF(B287="","",(($L$18-D287))))</f>
        <v/>
      </c>
      <c r="J287" s="22"/>
      <c r="K287" s="23" t="str">
        <f t="shared" si="34"/>
        <v/>
      </c>
      <c r="L287" s="23" t="str">
        <f t="shared" si="35"/>
        <v/>
      </c>
      <c r="M287" s="90" t="str">
        <f>IF(B287="totale",SUM(M$26:$M286),IF(B287="","",1/$G$18*FISSO!$D$18*K287))</f>
        <v/>
      </c>
      <c r="N287" s="53" t="str">
        <f>IF(B287="totale",SUM($N$26:N286),IF($B287="","",((1/$G$18*FISSO!$E$18*#REF!))))</f>
        <v/>
      </c>
      <c r="P287" s="56" t="e">
        <f>IF(B287="totale",SUM(P$26:P286),ROUND(M287,2))</f>
        <v>#VALUE!</v>
      </c>
      <c r="Q287" s="56" t="str">
        <f t="shared" si="36"/>
        <v/>
      </c>
      <c r="R287" s="56" t="str">
        <f t="shared" si="38"/>
        <v/>
      </c>
      <c r="S287" s="45"/>
    </row>
    <row r="288" spans="2:19" ht="14.25" customHeight="1" x14ac:dyDescent="0.3">
      <c r="B288" s="24" t="str">
        <f t="shared" si="39"/>
        <v/>
      </c>
      <c r="C288" s="25" t="str">
        <f t="shared" si="37"/>
        <v/>
      </c>
      <c r="D288" s="21" t="str">
        <f>IF(B288="Totale",SUM($D$26:D287),IF(B288="","",IF(B288=$L$17,$G$17-(SUM($D$26:D287)),(($A$7*(1/((1+$L$19)^($L$17-B287))))))))</f>
        <v/>
      </c>
      <c r="E288" s="22"/>
      <c r="F288" s="22" t="e">
        <f t="shared" si="40"/>
        <v>#VALUE!</v>
      </c>
      <c r="G288" s="22"/>
      <c r="H288" s="22"/>
      <c r="I288" s="22" t="str">
        <f>IF(B288="Totale",SUM($I$26:I287),IF(B288="","",(($L$18-D288))))</f>
        <v/>
      </c>
      <c r="J288" s="22"/>
      <c r="K288" s="23" t="str">
        <f t="shared" si="34"/>
        <v/>
      </c>
      <c r="L288" s="23" t="str">
        <f t="shared" si="35"/>
        <v/>
      </c>
      <c r="M288" s="90" t="str">
        <f>IF(B288="totale",SUM(M$26:$M287),IF(B288="","",1/$G$18*FISSO!$D$18*K288))</f>
        <v/>
      </c>
      <c r="N288" s="53" t="str">
        <f>IF(B288="totale",SUM($N$26:N287),IF($B288="","",((1/$G$18*FISSO!$E$18*#REF!))))</f>
        <v/>
      </c>
      <c r="P288" s="56" t="e">
        <f>IF(B288="totale",SUM(P$26:P287),ROUND(M288,2))</f>
        <v>#VALUE!</v>
      </c>
      <c r="Q288" s="56" t="str">
        <f t="shared" si="36"/>
        <v/>
      </c>
      <c r="R288" s="56" t="str">
        <f t="shared" si="38"/>
        <v/>
      </c>
      <c r="S288" s="45"/>
    </row>
    <row r="289" spans="2:19" ht="14.25" customHeight="1" x14ac:dyDescent="0.3">
      <c r="B289" s="24" t="str">
        <f t="shared" si="39"/>
        <v/>
      </c>
      <c r="C289" s="25" t="str">
        <f t="shared" si="37"/>
        <v/>
      </c>
      <c r="D289" s="21" t="str">
        <f>IF(B289="Totale",SUM($D$26:D288),IF(B289="","",IF(B289=$L$17,$G$17-(SUM($D$26:D288)),(($A$7*(1/((1+$L$19)^($L$17-B288))))))))</f>
        <v/>
      </c>
      <c r="E289" s="22"/>
      <c r="F289" s="22" t="e">
        <f t="shared" si="40"/>
        <v>#VALUE!</v>
      </c>
      <c r="G289" s="22"/>
      <c r="H289" s="22"/>
      <c r="I289" s="22" t="str">
        <f>IF(B289="Totale",SUM($I$26:I288),IF(B289="","",(($L$18-D289))))</f>
        <v/>
      </c>
      <c r="J289" s="22"/>
      <c r="K289" s="23" t="str">
        <f t="shared" si="34"/>
        <v/>
      </c>
      <c r="L289" s="23" t="str">
        <f t="shared" si="35"/>
        <v/>
      </c>
      <c r="M289" s="90" t="str">
        <f>IF(B289="totale",SUM(M$26:$M288),IF(B289="","",1/$G$18*FISSO!$D$18*K289))</f>
        <v/>
      </c>
      <c r="N289" s="53" t="str">
        <f>IF(B289="totale",SUM($N$26:N288),IF($B289="","",((1/$G$18*FISSO!$E$18*#REF!))))</f>
        <v/>
      </c>
      <c r="P289" s="56" t="e">
        <f>IF(B289="totale",SUM(P$26:P288),ROUND(M289,2))</f>
        <v>#VALUE!</v>
      </c>
      <c r="Q289" s="56" t="str">
        <f t="shared" si="36"/>
        <v/>
      </c>
      <c r="R289" s="56" t="str">
        <f t="shared" si="38"/>
        <v/>
      </c>
      <c r="S289" s="45"/>
    </row>
    <row r="290" spans="2:19" ht="14.25" customHeight="1" x14ac:dyDescent="0.3">
      <c r="B290" s="24" t="str">
        <f t="shared" si="39"/>
        <v/>
      </c>
      <c r="C290" s="25" t="str">
        <f t="shared" si="37"/>
        <v/>
      </c>
      <c r="D290" s="21" t="str">
        <f>IF(B290="Totale",SUM($D$26:D289),IF(B290="","",IF(B290=$L$17,$G$17-(SUM($D$26:D289)),(($A$7*(1/((1+$L$19)^($L$17-B289))))))))</f>
        <v/>
      </c>
      <c r="E290" s="22"/>
      <c r="F290" s="22" t="e">
        <f t="shared" si="40"/>
        <v>#VALUE!</v>
      </c>
      <c r="G290" s="22"/>
      <c r="H290" s="22"/>
      <c r="I290" s="22" t="str">
        <f>IF(B290="Totale",SUM($I$26:I289),IF(B290="","",(($L$18-D290))))</f>
        <v/>
      </c>
      <c r="J290" s="22"/>
      <c r="K290" s="23" t="str">
        <f t="shared" si="34"/>
        <v/>
      </c>
      <c r="L290" s="23" t="str">
        <f t="shared" si="35"/>
        <v/>
      </c>
      <c r="M290" s="90" t="str">
        <f>IF(B290="totale",SUM(M$26:$M289),IF(B290="","",1/$G$18*FISSO!$D$18*K290))</f>
        <v/>
      </c>
      <c r="N290" s="53" t="str">
        <f>IF(B290="totale",SUM($N$26:N289),IF($B290="","",((1/$G$18*FISSO!$E$18*#REF!))))</f>
        <v/>
      </c>
      <c r="P290" s="56" t="e">
        <f>IF(B290="totale",SUM(P$26:P289),ROUND(M290,2))</f>
        <v>#VALUE!</v>
      </c>
      <c r="Q290" s="56" t="str">
        <f t="shared" si="36"/>
        <v/>
      </c>
      <c r="R290" s="56" t="str">
        <f t="shared" si="38"/>
        <v/>
      </c>
      <c r="S290" s="45"/>
    </row>
    <row r="291" spans="2:19" ht="14.25" customHeight="1" x14ac:dyDescent="0.3">
      <c r="B291" s="24" t="str">
        <f t="shared" si="39"/>
        <v/>
      </c>
      <c r="C291" s="25" t="str">
        <f t="shared" si="37"/>
        <v/>
      </c>
      <c r="D291" s="21" t="str">
        <f>IF(B291="Totale",SUM($D$26:D290),IF(B291="","",IF(B291=$L$17,$G$17-(SUM($D$26:D290)),(($A$7*(1/((1+$L$19)^($L$17-B290))))))))</f>
        <v/>
      </c>
      <c r="E291" s="22"/>
      <c r="F291" s="22" t="e">
        <f t="shared" si="40"/>
        <v>#VALUE!</v>
      </c>
      <c r="G291" s="22"/>
      <c r="H291" s="22"/>
      <c r="I291" s="22" t="str">
        <f>IF(B291="Totale",SUM($I$26:I290),IF(B291="","",(($L$18-D291))))</f>
        <v/>
      </c>
      <c r="J291" s="22"/>
      <c r="K291" s="23" t="str">
        <f t="shared" si="34"/>
        <v/>
      </c>
      <c r="L291" s="23" t="str">
        <f t="shared" si="35"/>
        <v/>
      </c>
      <c r="M291" s="90" t="str">
        <f>IF(B291="totale",SUM(M$26:$M290),IF(B291="","",1/$G$18*FISSO!$D$18*K291))</f>
        <v/>
      </c>
      <c r="N291" s="53" t="str">
        <f>IF(B291="totale",SUM($N$26:N290),IF($B291="","",((1/$G$18*FISSO!$E$18*#REF!))))</f>
        <v/>
      </c>
      <c r="P291" s="56" t="e">
        <f>IF(B291="totale",SUM(P$26:P290),ROUND(M291,2))</f>
        <v>#VALUE!</v>
      </c>
      <c r="Q291" s="56" t="str">
        <f t="shared" si="36"/>
        <v/>
      </c>
      <c r="R291" s="56" t="str">
        <f t="shared" si="38"/>
        <v/>
      </c>
      <c r="S291" s="45"/>
    </row>
    <row r="292" spans="2:19" ht="14.25" customHeight="1" x14ac:dyDescent="0.3">
      <c r="B292" s="24" t="str">
        <f t="shared" si="39"/>
        <v/>
      </c>
      <c r="C292" s="25" t="str">
        <f t="shared" si="37"/>
        <v/>
      </c>
      <c r="D292" s="21" t="str">
        <f>IF(B292="Totale",SUM($D$26:D291),IF(B292="","",IF(B292=$L$17,$G$17-(SUM($D$26:D291)),(($A$7*(1/((1+$L$19)^($L$17-B291))))))))</f>
        <v/>
      </c>
      <c r="E292" s="22"/>
      <c r="F292" s="22" t="e">
        <f t="shared" si="40"/>
        <v>#VALUE!</v>
      </c>
      <c r="G292" s="22"/>
      <c r="H292" s="22"/>
      <c r="I292" s="22" t="str">
        <f>IF(B292="Totale",SUM($I$26:I291),IF(B292="","",(($L$18-D292))))</f>
        <v/>
      </c>
      <c r="J292" s="22"/>
      <c r="K292" s="23" t="str">
        <f t="shared" si="34"/>
        <v/>
      </c>
      <c r="L292" s="23" t="str">
        <f t="shared" si="35"/>
        <v/>
      </c>
      <c r="M292" s="90" t="str">
        <f>IF(B292="totale",SUM(M$26:$M291),IF(B292="","",1/$G$18*FISSO!$D$18*K292))</f>
        <v/>
      </c>
      <c r="N292" s="53" t="str">
        <f>IF(B292="totale",SUM($N$26:N291),IF($B292="","",((1/$G$18*FISSO!$E$18*#REF!))))</f>
        <v/>
      </c>
      <c r="P292" s="56" t="e">
        <f>IF(B292="totale",SUM(P$26:P291),ROUND(M292,2))</f>
        <v>#VALUE!</v>
      </c>
      <c r="Q292" s="56" t="str">
        <f t="shared" si="36"/>
        <v/>
      </c>
      <c r="R292" s="56" t="str">
        <f t="shared" si="38"/>
        <v/>
      </c>
      <c r="S292" s="45"/>
    </row>
    <row r="293" spans="2:19" ht="14.25" customHeight="1" x14ac:dyDescent="0.3">
      <c r="B293" s="24" t="str">
        <f t="shared" si="39"/>
        <v/>
      </c>
      <c r="C293" s="25" t="str">
        <f t="shared" si="37"/>
        <v/>
      </c>
      <c r="D293" s="21" t="str">
        <f>IF(B293="Totale",SUM($D$26:D292),IF(B293="","",IF(B293=$L$17,$G$17-(SUM($D$26:D292)),(($A$7*(1/((1+$L$19)^($L$17-B292))))))))</f>
        <v/>
      </c>
      <c r="E293" s="22"/>
      <c r="F293" s="22" t="e">
        <f t="shared" si="40"/>
        <v>#VALUE!</v>
      </c>
      <c r="G293" s="22"/>
      <c r="H293" s="22"/>
      <c r="I293" s="22" t="str">
        <f>IF(B293="Totale",SUM($I$26:I292),IF(B293="","",(($L$18-D293))))</f>
        <v/>
      </c>
      <c r="J293" s="22"/>
      <c r="K293" s="23" t="str">
        <f t="shared" ref="K293:K326" si="41">IF(B293="Totale",SUM(D293:I293),IF(B293="","",SUM(D293:I293)))</f>
        <v/>
      </c>
      <c r="L293" s="23" t="str">
        <f t="shared" ref="L293:L356" si="42">IF(B293="","",G293+K293)</f>
        <v/>
      </c>
      <c r="M293" s="90" t="str">
        <f>IF(B293="totale",SUM(M$26:$M292),IF(B293="","",1/$G$18*FISSO!$D$18*K293))</f>
        <v/>
      </c>
      <c r="N293" s="53" t="str">
        <f>IF(B293="totale",SUM($N$26:N292),IF($B293="","",((1/$G$18*FISSO!$E$18*#REF!))))</f>
        <v/>
      </c>
      <c r="P293" s="56" t="e">
        <f>IF(B293="totale",SUM(P$26:P292),ROUND(M293,2))</f>
        <v>#VALUE!</v>
      </c>
      <c r="Q293" s="56" t="str">
        <f t="shared" ref="Q293:Q356" si="43">IF(B293="","",P293)</f>
        <v/>
      </c>
      <c r="R293" s="56" t="str">
        <f t="shared" si="38"/>
        <v/>
      </c>
      <c r="S293" s="45"/>
    </row>
    <row r="294" spans="2:19" ht="14.25" customHeight="1" x14ac:dyDescent="0.3">
      <c r="B294" s="24" t="str">
        <f t="shared" si="39"/>
        <v/>
      </c>
      <c r="C294" s="25" t="str">
        <f t="shared" si="37"/>
        <v/>
      </c>
      <c r="D294" s="21" t="str">
        <f>IF(B294="Totale",SUM($D$26:D293),IF(B294="","",IF(B294=$L$17,$G$17-(SUM($D$26:D293)),(($A$7*(1/((1+$L$19)^($L$17-B293))))))))</f>
        <v/>
      </c>
      <c r="E294" s="22"/>
      <c r="F294" s="22" t="e">
        <f t="shared" si="40"/>
        <v>#VALUE!</v>
      </c>
      <c r="G294" s="22"/>
      <c r="H294" s="22"/>
      <c r="I294" s="22" t="str">
        <f>IF(B294="Totale",SUM($I$26:I293),IF(B294="","",(($L$18-D294))))</f>
        <v/>
      </c>
      <c r="J294" s="22"/>
      <c r="K294" s="23" t="str">
        <f t="shared" si="41"/>
        <v/>
      </c>
      <c r="L294" s="23" t="str">
        <f t="shared" si="42"/>
        <v/>
      </c>
      <c r="M294" s="90" t="str">
        <f>IF(B294="totale",SUM(M$26:$M293),IF(B294="","",1/$G$18*FISSO!$D$18*K294))</f>
        <v/>
      </c>
      <c r="N294" s="53" t="str">
        <f>IF(B294="totale",SUM($N$26:N293),IF($B294="","",((1/$G$18*FISSO!$E$18*#REF!))))</f>
        <v/>
      </c>
      <c r="P294" s="56" t="e">
        <f>IF(B294="totale",SUM(P$26:P293),ROUND(M294,2))</f>
        <v>#VALUE!</v>
      </c>
      <c r="Q294" s="56" t="str">
        <f t="shared" si="43"/>
        <v/>
      </c>
      <c r="R294" s="56" t="str">
        <f t="shared" si="38"/>
        <v/>
      </c>
      <c r="S294" s="45"/>
    </row>
    <row r="295" spans="2:19" ht="14.25" customHeight="1" x14ac:dyDescent="0.3">
      <c r="B295" s="24" t="str">
        <f t="shared" si="39"/>
        <v/>
      </c>
      <c r="C295" s="25" t="str">
        <f t="shared" si="37"/>
        <v/>
      </c>
      <c r="D295" s="21" t="str">
        <f>IF(B295="Totale",SUM($D$26:D294),IF(B295="","",IF(B295=$L$17,$G$17-(SUM($D$26:D294)),(($A$7*(1/((1+$L$19)^($L$17-B294))))))))</f>
        <v/>
      </c>
      <c r="E295" s="22"/>
      <c r="F295" s="22" t="e">
        <f t="shared" si="40"/>
        <v>#VALUE!</v>
      </c>
      <c r="G295" s="22"/>
      <c r="H295" s="22"/>
      <c r="I295" s="22" t="str">
        <f>IF(B295="Totale",SUM($I$26:I294),IF(B295="","",(($L$18-D295))))</f>
        <v/>
      </c>
      <c r="J295" s="22"/>
      <c r="K295" s="23" t="str">
        <f t="shared" si="41"/>
        <v/>
      </c>
      <c r="L295" s="23" t="str">
        <f t="shared" si="42"/>
        <v/>
      </c>
      <c r="M295" s="90" t="str">
        <f>IF(B295="totale",SUM(M$26:$M294),IF(B295="","",1/$G$18*FISSO!$D$18*K295))</f>
        <v/>
      </c>
      <c r="N295" s="53" t="str">
        <f>IF(B295="totale",SUM($N$26:N294),IF($B295="","",((1/$G$18*FISSO!$E$18*#REF!))))</f>
        <v/>
      </c>
      <c r="P295" s="56" t="e">
        <f>IF(B295="totale",SUM(P$26:P294),ROUND(M295,2))</f>
        <v>#VALUE!</v>
      </c>
      <c r="Q295" s="56" t="str">
        <f t="shared" si="43"/>
        <v/>
      </c>
      <c r="R295" s="56" t="str">
        <f t="shared" si="38"/>
        <v/>
      </c>
      <c r="S295" s="45"/>
    </row>
    <row r="296" spans="2:19" ht="14.25" customHeight="1" x14ac:dyDescent="0.3">
      <c r="B296" s="24" t="str">
        <f t="shared" si="39"/>
        <v/>
      </c>
      <c r="C296" s="25" t="str">
        <f t="shared" ref="C296:C326" si="44">IF($L$17=0,"",IF($L$17&lt;&gt;B295,IF(B295="Totale","",IF(B295="","",DATE(YEAR(C295),MONTH(C295)+1,DAY(C295)))),""))</f>
        <v/>
      </c>
      <c r="D296" s="21" t="str">
        <f>IF(B296="Totale",SUM($D$26:D295),IF(B296="","",IF(B296=$L$17,$G$17-(SUM($D$26:D295)),(($A$7*(1/((1+$L$19)^($L$17-B295))))))))</f>
        <v/>
      </c>
      <c r="E296" s="22"/>
      <c r="F296" s="22" t="e">
        <f t="shared" si="40"/>
        <v>#VALUE!</v>
      </c>
      <c r="G296" s="22"/>
      <c r="H296" s="22"/>
      <c r="I296" s="22" t="str">
        <f>IF(B296="Totale",SUM($I$26:I295),IF(B296="","",(($L$18-D296))))</f>
        <v/>
      </c>
      <c r="J296" s="22"/>
      <c r="K296" s="23" t="str">
        <f t="shared" si="41"/>
        <v/>
      </c>
      <c r="L296" s="23" t="str">
        <f t="shared" si="42"/>
        <v/>
      </c>
      <c r="M296" s="90" t="str">
        <f>IF(B296="totale",SUM(M$26:$M295),IF(B296="","",1/$G$18*FISSO!$D$18*K296))</f>
        <v/>
      </c>
      <c r="N296" s="53" t="str">
        <f>IF(B296="totale",SUM($N$26:N295),IF($B296="","",((1/$G$18*FISSO!$E$18*#REF!))))</f>
        <v/>
      </c>
      <c r="P296" s="56" t="e">
        <f>IF(B296="totale",SUM(P$26:P295),ROUND(M296,2))</f>
        <v>#VALUE!</v>
      </c>
      <c r="Q296" s="56" t="str">
        <f t="shared" si="43"/>
        <v/>
      </c>
      <c r="R296" s="56" t="str">
        <f t="shared" si="38"/>
        <v/>
      </c>
      <c r="S296" s="45"/>
    </row>
    <row r="297" spans="2:19" ht="14.25" customHeight="1" x14ac:dyDescent="0.3">
      <c r="B297" s="24" t="str">
        <f t="shared" si="39"/>
        <v/>
      </c>
      <c r="C297" s="25" t="str">
        <f t="shared" si="44"/>
        <v/>
      </c>
      <c r="D297" s="21" t="str">
        <f>IF(B297="Totale",SUM($D$26:D296),IF(B297="","",IF(B297=$L$17,$G$17-(SUM($D$26:D296)),(($A$7*(1/((1+$L$19)^($L$17-B296))))))))</f>
        <v/>
      </c>
      <c r="E297" s="22"/>
      <c r="F297" s="22" t="e">
        <f t="shared" si="40"/>
        <v>#VALUE!</v>
      </c>
      <c r="G297" s="22"/>
      <c r="H297" s="22"/>
      <c r="I297" s="22" t="str">
        <f>IF(B297="Totale",SUM($I$26:I296),IF(B297="","",(($L$18-D297))))</f>
        <v/>
      </c>
      <c r="J297" s="22"/>
      <c r="K297" s="23" t="str">
        <f t="shared" si="41"/>
        <v/>
      </c>
      <c r="L297" s="23" t="str">
        <f t="shared" si="42"/>
        <v/>
      </c>
      <c r="M297" s="90" t="str">
        <f>IF(B297="totale",SUM(M$26:$M296),IF(B297="","",1/$G$18*FISSO!$D$18*K297))</f>
        <v/>
      </c>
      <c r="N297" s="53" t="str">
        <f>IF(B297="totale",SUM($N$26:N296),IF($B297="","",((1/$G$18*FISSO!$E$18*#REF!))))</f>
        <v/>
      </c>
      <c r="P297" s="56" t="e">
        <f>IF(B297="totale",SUM(P$26:P296),ROUND(M297,2))</f>
        <v>#VALUE!</v>
      </c>
      <c r="Q297" s="56" t="str">
        <f t="shared" si="43"/>
        <v/>
      </c>
      <c r="R297" s="56" t="str">
        <f t="shared" si="38"/>
        <v/>
      </c>
      <c r="S297" s="45"/>
    </row>
    <row r="298" spans="2:19" ht="14.25" customHeight="1" x14ac:dyDescent="0.3">
      <c r="B298" s="24" t="str">
        <f t="shared" si="39"/>
        <v/>
      </c>
      <c r="C298" s="25" t="str">
        <f t="shared" si="44"/>
        <v/>
      </c>
      <c r="D298" s="21" t="str">
        <f>IF(B298="Totale",SUM($D$26:D297),IF(B298="","",IF(B298=$L$17,$G$17-(SUM($D$26:D297)),(($A$7*(1/((1+$L$19)^($L$17-B297))))))))</f>
        <v/>
      </c>
      <c r="E298" s="22"/>
      <c r="F298" s="22" t="e">
        <f t="shared" si="40"/>
        <v>#VALUE!</v>
      </c>
      <c r="G298" s="22"/>
      <c r="H298" s="22"/>
      <c r="I298" s="22" t="str">
        <f>IF(B298="Totale",SUM($I$26:I297),IF(B298="","",(($L$18-D298))))</f>
        <v/>
      </c>
      <c r="J298" s="22"/>
      <c r="K298" s="23" t="str">
        <f t="shared" si="41"/>
        <v/>
      </c>
      <c r="L298" s="23" t="str">
        <f t="shared" si="42"/>
        <v/>
      </c>
      <c r="M298" s="90" t="str">
        <f>IF(B298="totale",SUM(M$26:$M297),IF(B298="","",1/$G$18*FISSO!$D$18*K298))</f>
        <v/>
      </c>
      <c r="N298" s="53" t="str">
        <f>IF(B298="totale",SUM($N$26:N297),IF($B298="","",((1/$G$18*FISSO!$E$18*#REF!))))</f>
        <v/>
      </c>
      <c r="P298" s="56" t="e">
        <f>IF(B298="totale",SUM(P$26:P297),ROUND(M298,2))</f>
        <v>#VALUE!</v>
      </c>
      <c r="Q298" s="56" t="str">
        <f t="shared" si="43"/>
        <v/>
      </c>
      <c r="R298" s="56" t="str">
        <f t="shared" si="38"/>
        <v/>
      </c>
      <c r="S298" s="45"/>
    </row>
    <row r="299" spans="2:19" ht="14.25" customHeight="1" x14ac:dyDescent="0.3">
      <c r="B299" s="24" t="str">
        <f t="shared" si="39"/>
        <v/>
      </c>
      <c r="C299" s="25" t="str">
        <f t="shared" si="44"/>
        <v/>
      </c>
      <c r="D299" s="21" t="str">
        <f>IF(B299="Totale",SUM($D$26:D298),IF(B299="","",IF(B299=$L$17,$G$17-(SUM($D$26:D298)),(($A$7*(1/((1+$L$19)^($L$17-B298))))))))</f>
        <v/>
      </c>
      <c r="E299" s="22"/>
      <c r="F299" s="22" t="e">
        <f t="shared" si="40"/>
        <v>#VALUE!</v>
      </c>
      <c r="G299" s="22"/>
      <c r="H299" s="22"/>
      <c r="I299" s="22" t="str">
        <f>IF(B299="Totale",SUM($I$26:I298),IF(B299="","",(($L$18-D299))))</f>
        <v/>
      </c>
      <c r="J299" s="22"/>
      <c r="K299" s="23" t="str">
        <f t="shared" si="41"/>
        <v/>
      </c>
      <c r="L299" s="23" t="str">
        <f t="shared" si="42"/>
        <v/>
      </c>
      <c r="M299" s="90" t="str">
        <f>IF(B299="totale",SUM(M$26:$M298),IF(B299="","",1/$G$18*FISSO!$D$18*K299))</f>
        <v/>
      </c>
      <c r="N299" s="53" t="str">
        <f>IF(B299="totale",SUM($N$26:N298),IF($B299="","",((1/$G$18*FISSO!$E$18*#REF!))))</f>
        <v/>
      </c>
      <c r="P299" s="56" t="e">
        <f>IF(B299="totale",SUM(P$26:P298),ROUND(M299,2))</f>
        <v>#VALUE!</v>
      </c>
      <c r="Q299" s="56" t="str">
        <f t="shared" si="43"/>
        <v/>
      </c>
      <c r="R299" s="56" t="str">
        <f t="shared" si="38"/>
        <v/>
      </c>
      <c r="S299" s="45"/>
    </row>
    <row r="300" spans="2:19" ht="14.25" customHeight="1" x14ac:dyDescent="0.3">
      <c r="B300" s="24" t="str">
        <f t="shared" si="39"/>
        <v/>
      </c>
      <c r="C300" s="25" t="str">
        <f t="shared" si="44"/>
        <v/>
      </c>
      <c r="D300" s="21" t="str">
        <f>IF(B300="Totale",SUM($D$26:D299),IF(B300="","",IF(B300=$L$17,$G$17-(SUM($D$26:D299)),(($A$7*(1/((1+$L$19)^($L$17-B299))))))))</f>
        <v/>
      </c>
      <c r="E300" s="22"/>
      <c r="F300" s="22" t="e">
        <f t="shared" si="40"/>
        <v>#VALUE!</v>
      </c>
      <c r="G300" s="22"/>
      <c r="H300" s="22"/>
      <c r="I300" s="22" t="str">
        <f>IF(B300="Totale",SUM($I$26:I299),IF(B300="","",(($L$18-D300))))</f>
        <v/>
      </c>
      <c r="J300" s="22"/>
      <c r="K300" s="23" t="str">
        <f t="shared" si="41"/>
        <v/>
      </c>
      <c r="L300" s="23" t="str">
        <f t="shared" si="42"/>
        <v/>
      </c>
      <c r="M300" s="90" t="str">
        <f>IF(B300="totale",SUM(M$26:$M299),IF(B300="","",1/$G$18*FISSO!$D$18*K300))</f>
        <v/>
      </c>
      <c r="N300" s="53" t="str">
        <f>IF(B300="totale",SUM($N$26:N299),IF($B300="","",((1/$G$18*FISSO!$E$18*#REF!))))</f>
        <v/>
      </c>
      <c r="P300" s="56" t="e">
        <f>IF(B300="totale",SUM(P$26:P299),ROUND(M300,2))</f>
        <v>#VALUE!</v>
      </c>
      <c r="Q300" s="56" t="str">
        <f t="shared" si="43"/>
        <v/>
      </c>
      <c r="R300" s="56" t="str">
        <f t="shared" si="38"/>
        <v/>
      </c>
      <c r="S300" s="45"/>
    </row>
    <row r="301" spans="2:19" ht="14.25" customHeight="1" x14ac:dyDescent="0.3">
      <c r="B301" s="24" t="str">
        <f t="shared" si="39"/>
        <v/>
      </c>
      <c r="C301" s="25" t="str">
        <f t="shared" si="44"/>
        <v/>
      </c>
      <c r="D301" s="21" t="str">
        <f>IF(B301="Totale",SUM($D$26:D300),IF(B301="","",IF(B301=$L$17,$G$17-(SUM($D$26:D300)),(($A$7*(1/((1+$L$19)^($L$17-B300))))))))</f>
        <v/>
      </c>
      <c r="E301" s="22"/>
      <c r="F301" s="22" t="e">
        <f t="shared" si="40"/>
        <v>#VALUE!</v>
      </c>
      <c r="G301" s="22"/>
      <c r="H301" s="22"/>
      <c r="I301" s="22" t="str">
        <f>IF(B301="Totale",SUM($I$26:I300),IF(B301="","",(($L$18-D301))))</f>
        <v/>
      </c>
      <c r="J301" s="22"/>
      <c r="K301" s="23" t="str">
        <f t="shared" si="41"/>
        <v/>
      </c>
      <c r="L301" s="23" t="str">
        <f t="shared" si="42"/>
        <v/>
      </c>
      <c r="M301" s="90" t="str">
        <f>IF(B301="totale",SUM(M$26:$M300),IF(B301="","",1/$G$18*FISSO!$D$18*K301))</f>
        <v/>
      </c>
      <c r="N301" s="53" t="str">
        <f>IF(B301="totale",SUM($N$26:N300),IF($B301="","",((1/$G$18*FISSO!$E$18*#REF!))))</f>
        <v/>
      </c>
      <c r="P301" s="56" t="e">
        <f>IF(B301="totale",SUM(P$26:P300),ROUND(M301,2))</f>
        <v>#VALUE!</v>
      </c>
      <c r="Q301" s="56" t="str">
        <f t="shared" si="43"/>
        <v/>
      </c>
      <c r="R301" s="56" t="str">
        <f t="shared" ref="R301:R364" si="45">IF(B301="","",K301-P301)</f>
        <v/>
      </c>
      <c r="S301" s="45"/>
    </row>
    <row r="302" spans="2:19" ht="14.25" customHeight="1" x14ac:dyDescent="0.3">
      <c r="B302" s="24" t="str">
        <f t="shared" si="39"/>
        <v/>
      </c>
      <c r="C302" s="25" t="str">
        <f t="shared" si="44"/>
        <v/>
      </c>
      <c r="D302" s="21" t="str">
        <f>IF(B302="Totale",SUM($D$26:D301),IF(B302="","",IF(B302=$L$17,$G$17-(SUM($D$26:D301)),(($A$7*(1/((1+$L$19)^($L$17-B301))))))))</f>
        <v/>
      </c>
      <c r="E302" s="22"/>
      <c r="F302" s="22" t="e">
        <f t="shared" si="40"/>
        <v>#VALUE!</v>
      </c>
      <c r="G302" s="22"/>
      <c r="H302" s="22"/>
      <c r="I302" s="22" t="str">
        <f>IF(B302="Totale",SUM($I$26:I301),IF(B302="","",(($L$18-D302))))</f>
        <v/>
      </c>
      <c r="J302" s="22"/>
      <c r="K302" s="23" t="str">
        <f t="shared" si="41"/>
        <v/>
      </c>
      <c r="L302" s="23" t="str">
        <f t="shared" si="42"/>
        <v/>
      </c>
      <c r="M302" s="90" t="str">
        <f>IF(B302="totale",SUM(M$26:$M301),IF(B302="","",1/$G$18*FISSO!$D$18*K302))</f>
        <v/>
      </c>
      <c r="N302" s="53" t="str">
        <f>IF(B302="totale",SUM($N$26:N301),IF($B302="","",((1/$G$18*FISSO!$E$18*#REF!))))</f>
        <v/>
      </c>
      <c r="P302" s="56" t="e">
        <f>IF(B302="totale",SUM(P$26:P301),ROUND(M302,2))</f>
        <v>#VALUE!</v>
      </c>
      <c r="Q302" s="56" t="str">
        <f t="shared" si="43"/>
        <v/>
      </c>
      <c r="R302" s="56" t="str">
        <f t="shared" si="45"/>
        <v/>
      </c>
      <c r="S302" s="45"/>
    </row>
    <row r="303" spans="2:19" ht="14.25" customHeight="1" x14ac:dyDescent="0.3">
      <c r="B303" s="24" t="str">
        <f t="shared" si="39"/>
        <v/>
      </c>
      <c r="C303" s="25" t="str">
        <f t="shared" si="44"/>
        <v/>
      </c>
      <c r="D303" s="21" t="str">
        <f>IF(B303="Totale",SUM($D$26:D302),IF(B303="","",IF(B303=$L$17,$G$17-(SUM($D$26:D302)),(($A$7*(1/((1+$L$19)^($L$17-B302))))))))</f>
        <v/>
      </c>
      <c r="E303" s="22"/>
      <c r="F303" s="22" t="e">
        <f t="shared" si="40"/>
        <v>#VALUE!</v>
      </c>
      <c r="G303" s="22"/>
      <c r="H303" s="22"/>
      <c r="I303" s="22" t="str">
        <f>IF(B303="Totale",SUM($I$26:I302),IF(B303="","",(($L$18-D303))))</f>
        <v/>
      </c>
      <c r="J303" s="22"/>
      <c r="K303" s="23" t="str">
        <f t="shared" si="41"/>
        <v/>
      </c>
      <c r="L303" s="23" t="str">
        <f t="shared" si="42"/>
        <v/>
      </c>
      <c r="M303" s="90" t="str">
        <f>IF(B303="totale",SUM(M$26:$M302),IF(B303="","",1/$G$18*FISSO!$D$18*K303))</f>
        <v/>
      </c>
      <c r="N303" s="53" t="str">
        <f>IF(B303="totale",SUM($N$26:N302),IF($B303="","",((1/$G$18*FISSO!$E$18*#REF!))))</f>
        <v/>
      </c>
      <c r="P303" s="56" t="e">
        <f>IF(B303="totale",SUM(P$26:P302),ROUND(M303,2))</f>
        <v>#VALUE!</v>
      </c>
      <c r="Q303" s="56" t="str">
        <f t="shared" si="43"/>
        <v/>
      </c>
      <c r="R303" s="56" t="str">
        <f t="shared" si="45"/>
        <v/>
      </c>
      <c r="S303" s="45"/>
    </row>
    <row r="304" spans="2:19" ht="14.25" customHeight="1" x14ac:dyDescent="0.3">
      <c r="B304" s="24" t="str">
        <f t="shared" si="39"/>
        <v/>
      </c>
      <c r="C304" s="25" t="str">
        <f t="shared" si="44"/>
        <v/>
      </c>
      <c r="D304" s="21" t="str">
        <f>IF(B304="Totale",SUM($D$26:D303),IF(B304="","",IF(B304=$L$17,$G$17-(SUM($D$26:D303)),(($A$7*(1/((1+$L$19)^($L$17-B303))))))))</f>
        <v/>
      </c>
      <c r="E304" s="22"/>
      <c r="F304" s="22" t="e">
        <f t="shared" si="40"/>
        <v>#VALUE!</v>
      </c>
      <c r="G304" s="22"/>
      <c r="H304" s="22"/>
      <c r="I304" s="22" t="str">
        <f>IF(B304="Totale",SUM($I$26:I303),IF(B304="","",(($L$18-D304))))</f>
        <v/>
      </c>
      <c r="J304" s="22"/>
      <c r="K304" s="23" t="str">
        <f t="shared" si="41"/>
        <v/>
      </c>
      <c r="L304" s="23" t="str">
        <f t="shared" si="42"/>
        <v/>
      </c>
      <c r="M304" s="90" t="str">
        <f>IF(B304="totale",SUM(M$26:$M303),IF(B304="","",1/$G$18*FISSO!$D$18*K304))</f>
        <v/>
      </c>
      <c r="N304" s="53" t="str">
        <f>IF(B304="totale",SUM($N$26:N303),IF($B304="","",((1/$G$18*FISSO!$E$18*#REF!))))</f>
        <v/>
      </c>
      <c r="P304" s="56" t="e">
        <f>IF(B304="totale",SUM(P$26:P303),ROUND(M304,2))</f>
        <v>#VALUE!</v>
      </c>
      <c r="Q304" s="56" t="str">
        <f t="shared" si="43"/>
        <v/>
      </c>
      <c r="R304" s="56" t="str">
        <f t="shared" si="45"/>
        <v/>
      </c>
      <c r="S304" s="45"/>
    </row>
    <row r="305" spans="2:19" ht="14.25" customHeight="1" x14ac:dyDescent="0.3">
      <c r="B305" s="24" t="str">
        <f t="shared" si="39"/>
        <v/>
      </c>
      <c r="C305" s="25" t="str">
        <f t="shared" si="44"/>
        <v/>
      </c>
      <c r="D305" s="21" t="str">
        <f>IF(B305="Totale",SUM($D$26:D304),IF(B305="","",IF(B305=$L$17,$G$17-(SUM($D$26:D304)),(($A$7*(1/((1+$L$19)^($L$17-B304))))))))</f>
        <v/>
      </c>
      <c r="E305" s="22"/>
      <c r="F305" s="22" t="e">
        <f t="shared" si="40"/>
        <v>#VALUE!</v>
      </c>
      <c r="G305" s="22"/>
      <c r="H305" s="22"/>
      <c r="I305" s="22" t="str">
        <f>IF(B305="Totale",SUM($I$26:I304),IF(B305="","",(($L$18-D305))))</f>
        <v/>
      </c>
      <c r="J305" s="22"/>
      <c r="K305" s="23" t="str">
        <f t="shared" si="41"/>
        <v/>
      </c>
      <c r="L305" s="23" t="str">
        <f t="shared" si="42"/>
        <v/>
      </c>
      <c r="M305" s="90" t="str">
        <f>IF(B305="totale",SUM(M$26:$M304),IF(B305="","",1/$G$18*FISSO!$D$18*K305))</f>
        <v/>
      </c>
      <c r="N305" s="53" t="str">
        <f>IF(B305="totale",SUM($N$26:N304),IF($B305="","",((1/$G$18*FISSO!$E$18*#REF!))))</f>
        <v/>
      </c>
      <c r="P305" s="56" t="e">
        <f>IF(B305="totale",SUM(P$26:P304),ROUND(M305,2))</f>
        <v>#VALUE!</v>
      </c>
      <c r="Q305" s="56" t="str">
        <f t="shared" si="43"/>
        <v/>
      </c>
      <c r="R305" s="56" t="str">
        <f t="shared" si="45"/>
        <v/>
      </c>
      <c r="S305" s="45"/>
    </row>
    <row r="306" spans="2:19" ht="14.25" customHeight="1" x14ac:dyDescent="0.3">
      <c r="B306" s="24" t="str">
        <f t="shared" si="39"/>
        <v/>
      </c>
      <c r="C306" s="25" t="str">
        <f t="shared" si="44"/>
        <v/>
      </c>
      <c r="D306" s="21" t="str">
        <f>IF(B306="Totale",SUM($D$26:D305),IF(B306="","",IF(B306=$L$17,$G$17-(SUM($D$26:D305)),(($A$7*(1/((1+$L$19)^($L$17-B305))))))))</f>
        <v/>
      </c>
      <c r="E306" s="22"/>
      <c r="F306" s="22" t="e">
        <f t="shared" si="40"/>
        <v>#VALUE!</v>
      </c>
      <c r="G306" s="22"/>
      <c r="H306" s="22"/>
      <c r="I306" s="22" t="str">
        <f>IF(B306="Totale",SUM($I$26:I305),IF(B306="","",(($L$18-D306))))</f>
        <v/>
      </c>
      <c r="J306" s="22"/>
      <c r="K306" s="23" t="str">
        <f t="shared" si="41"/>
        <v/>
      </c>
      <c r="L306" s="23" t="str">
        <f t="shared" si="42"/>
        <v/>
      </c>
      <c r="M306" s="90" t="str">
        <f>IF(B306="totale",SUM(M$26:$M305),IF(B306="","",1/$G$18*FISSO!$D$18*K306))</f>
        <v/>
      </c>
      <c r="N306" s="53" t="str">
        <f>IF(B306="totale",SUM($N$26:N305),IF($B306="","",((1/$G$18*FISSO!$E$18*#REF!))))</f>
        <v/>
      </c>
      <c r="P306" s="56" t="e">
        <f>IF(B306="totale",SUM(P$26:P305),ROUND(M306,2))</f>
        <v>#VALUE!</v>
      </c>
      <c r="Q306" s="56" t="str">
        <f t="shared" si="43"/>
        <v/>
      </c>
      <c r="R306" s="56" t="str">
        <f t="shared" si="45"/>
        <v/>
      </c>
      <c r="S306" s="45"/>
    </row>
    <row r="307" spans="2:19" ht="14.25" customHeight="1" x14ac:dyDescent="0.3">
      <c r="B307" s="24" t="str">
        <f t="shared" si="39"/>
        <v/>
      </c>
      <c r="C307" s="25" t="str">
        <f t="shared" si="44"/>
        <v/>
      </c>
      <c r="D307" s="21" t="str">
        <f>IF(B307="Totale",SUM($D$26:D306),IF(B307="","",IF(B307=$L$17,$G$17-(SUM($D$26:D306)),(($A$7*(1/((1+$L$19)^($L$17-B306))))))))</f>
        <v/>
      </c>
      <c r="E307" s="22"/>
      <c r="F307" s="22" t="e">
        <f t="shared" si="40"/>
        <v>#VALUE!</v>
      </c>
      <c r="G307" s="22"/>
      <c r="H307" s="22"/>
      <c r="I307" s="22" t="str">
        <f>IF(B307="Totale",SUM($I$26:I306),IF(B307="","",(($L$18-D307))))</f>
        <v/>
      </c>
      <c r="J307" s="22"/>
      <c r="K307" s="23" t="str">
        <f t="shared" si="41"/>
        <v/>
      </c>
      <c r="L307" s="23" t="str">
        <f t="shared" si="42"/>
        <v/>
      </c>
      <c r="M307" s="90" t="str">
        <f>IF(B307="totale",SUM(M$26:$M306),IF(B307="","",1/$G$18*FISSO!$D$18*K307))</f>
        <v/>
      </c>
      <c r="N307" s="53" t="str">
        <f>IF(B307="totale",SUM($N$26:N306),IF($B307="","",((1/$G$18*FISSO!$E$18*#REF!))))</f>
        <v/>
      </c>
      <c r="P307" s="56" t="e">
        <f>IF(B307="totale",SUM(P$26:P306),ROUND(M307,2))</f>
        <v>#VALUE!</v>
      </c>
      <c r="Q307" s="56" t="str">
        <f t="shared" si="43"/>
        <v/>
      </c>
      <c r="R307" s="56" t="str">
        <f t="shared" si="45"/>
        <v/>
      </c>
      <c r="S307" s="45"/>
    </row>
    <row r="308" spans="2:19" ht="14.25" customHeight="1" x14ac:dyDescent="0.3">
      <c r="B308" s="24" t="str">
        <f t="shared" si="39"/>
        <v/>
      </c>
      <c r="C308" s="25" t="str">
        <f t="shared" si="44"/>
        <v/>
      </c>
      <c r="D308" s="21" t="str">
        <f>IF(B308="Totale",SUM($D$26:D307),IF(B308="","",IF(B308=$L$17,$G$17-(SUM($D$26:D307)),(($A$7*(1/((1+$L$19)^($L$17-B307))))))))</f>
        <v/>
      </c>
      <c r="E308" s="22"/>
      <c r="F308" s="22" t="e">
        <f t="shared" si="40"/>
        <v>#VALUE!</v>
      </c>
      <c r="G308" s="22"/>
      <c r="H308" s="22"/>
      <c r="I308" s="22" t="str">
        <f>IF(B308="Totale",SUM($I$26:I307),IF(B308="","",(($L$18-D308))))</f>
        <v/>
      </c>
      <c r="J308" s="22"/>
      <c r="K308" s="23" t="str">
        <f t="shared" si="41"/>
        <v/>
      </c>
      <c r="L308" s="23" t="str">
        <f t="shared" si="42"/>
        <v/>
      </c>
      <c r="M308" s="90" t="str">
        <f>IF(B308="totale",SUM(M$26:$M307),IF(B308="","",1/$G$18*FISSO!$D$18*K308))</f>
        <v/>
      </c>
      <c r="N308" s="53" t="str">
        <f>IF(B308="totale",SUM($N$26:N307),IF($B308="","",((1/$G$18*FISSO!$E$18*#REF!))))</f>
        <v/>
      </c>
      <c r="P308" s="56" t="e">
        <f>IF(B308="totale",SUM(P$26:P307),ROUND(M308,2))</f>
        <v>#VALUE!</v>
      </c>
      <c r="Q308" s="56" t="str">
        <f t="shared" si="43"/>
        <v/>
      </c>
      <c r="R308" s="56" t="str">
        <f t="shared" si="45"/>
        <v/>
      </c>
      <c r="S308" s="45"/>
    </row>
    <row r="309" spans="2:19" ht="14.25" customHeight="1" x14ac:dyDescent="0.3">
      <c r="B309" s="24" t="str">
        <f t="shared" si="39"/>
        <v/>
      </c>
      <c r="C309" s="25" t="str">
        <f t="shared" si="44"/>
        <v/>
      </c>
      <c r="D309" s="21" t="str">
        <f>IF(B309="Totale",SUM($D$26:D308),IF(B309="","",IF(B309=$L$17,$G$17-(SUM($D$26:D308)),(($A$7*(1/((1+$L$19)^($L$17-B308))))))))</f>
        <v/>
      </c>
      <c r="E309" s="22"/>
      <c r="F309" s="22" t="e">
        <f t="shared" si="40"/>
        <v>#VALUE!</v>
      </c>
      <c r="G309" s="22"/>
      <c r="H309" s="22"/>
      <c r="I309" s="22" t="str">
        <f>IF(B309="Totale",SUM($I$26:I308),IF(B309="","",(($L$18-D309))))</f>
        <v/>
      </c>
      <c r="J309" s="22"/>
      <c r="K309" s="23" t="str">
        <f t="shared" si="41"/>
        <v/>
      </c>
      <c r="L309" s="23" t="str">
        <f t="shared" si="42"/>
        <v/>
      </c>
      <c r="M309" s="90" t="str">
        <f>IF(B309="totale",SUM(M$26:$M308),IF(B309="","",1/$G$18*FISSO!$D$18*K309))</f>
        <v/>
      </c>
      <c r="N309" s="53" t="str">
        <f>IF(B309="totale",SUM($N$26:N308),IF($B309="","",((1/$G$18*FISSO!$E$18*#REF!))))</f>
        <v/>
      </c>
      <c r="P309" s="56" t="e">
        <f>IF(B309="totale",SUM(P$26:P308),ROUND(M309,2))</f>
        <v>#VALUE!</v>
      </c>
      <c r="Q309" s="56" t="str">
        <f t="shared" si="43"/>
        <v/>
      </c>
      <c r="R309" s="56" t="str">
        <f t="shared" si="45"/>
        <v/>
      </c>
      <c r="S309" s="45"/>
    </row>
    <row r="310" spans="2:19" ht="14.25" customHeight="1" x14ac:dyDescent="0.3">
      <c r="B310" s="24" t="str">
        <f t="shared" si="39"/>
        <v/>
      </c>
      <c r="C310" s="25" t="str">
        <f t="shared" si="44"/>
        <v/>
      </c>
      <c r="D310" s="21" t="str">
        <f>IF(B310="Totale",SUM($D$26:D309),IF(B310="","",IF(B310=$L$17,$G$17-(SUM($D$26:D309)),(($A$7*(1/((1+$L$19)^($L$17-B309))))))))</f>
        <v/>
      </c>
      <c r="E310" s="22"/>
      <c r="F310" s="22" t="e">
        <f t="shared" si="40"/>
        <v>#VALUE!</v>
      </c>
      <c r="G310" s="22"/>
      <c r="H310" s="22"/>
      <c r="I310" s="22" t="str">
        <f>IF(B310="Totale",SUM($I$26:I309),IF(B310="","",(($L$18-D310))))</f>
        <v/>
      </c>
      <c r="J310" s="22"/>
      <c r="K310" s="23" t="str">
        <f t="shared" si="41"/>
        <v/>
      </c>
      <c r="L310" s="23" t="str">
        <f t="shared" si="42"/>
        <v/>
      </c>
      <c r="M310" s="90" t="str">
        <f>IF(B310="totale",SUM(M$26:$M309),IF(B310="","",1/$G$18*FISSO!$D$18*K310))</f>
        <v/>
      </c>
      <c r="N310" s="53" t="str">
        <f>IF(B310="totale",SUM($N$26:N309),IF($B310="","",((1/$G$18*FISSO!$E$18*#REF!))))</f>
        <v/>
      </c>
      <c r="P310" s="56" t="e">
        <f>IF(B310="totale",SUM(P$26:P309),ROUND(M310,2))</f>
        <v>#VALUE!</v>
      </c>
      <c r="Q310" s="56" t="str">
        <f t="shared" si="43"/>
        <v/>
      </c>
      <c r="R310" s="56" t="str">
        <f t="shared" si="45"/>
        <v/>
      </c>
      <c r="S310" s="45"/>
    </row>
    <row r="311" spans="2:19" ht="14.25" customHeight="1" x14ac:dyDescent="0.3">
      <c r="B311" s="24" t="str">
        <f t="shared" si="39"/>
        <v/>
      </c>
      <c r="C311" s="25" t="str">
        <f t="shared" si="44"/>
        <v/>
      </c>
      <c r="D311" s="21" t="str">
        <f>IF(B311="Totale",SUM($D$26:D310),IF(B311="","",IF(B311=$L$17,$G$17-(SUM($D$26:D310)),(($A$7*(1/((1+$L$19)^($L$17-B310))))))))</f>
        <v/>
      </c>
      <c r="E311" s="22"/>
      <c r="F311" s="22" t="e">
        <f t="shared" si="40"/>
        <v>#VALUE!</v>
      </c>
      <c r="G311" s="22"/>
      <c r="H311" s="22"/>
      <c r="I311" s="22" t="str">
        <f>IF(B311="Totale",SUM($I$26:I310),IF(B311="","",(($L$18-D311))))</f>
        <v/>
      </c>
      <c r="J311" s="22"/>
      <c r="K311" s="23" t="str">
        <f t="shared" si="41"/>
        <v/>
      </c>
      <c r="L311" s="23" t="str">
        <f t="shared" si="42"/>
        <v/>
      </c>
      <c r="M311" s="90" t="str">
        <f>IF(B311="totale",SUM(M$26:$M310),IF(B311="","",1/$G$18*FISSO!$D$18*K311))</f>
        <v/>
      </c>
      <c r="N311" s="53" t="str">
        <f>IF(B311="totale",SUM($N$26:N310),IF($B311="","",((1/$G$18*FISSO!$E$18*#REF!))))</f>
        <v/>
      </c>
      <c r="P311" s="56" t="e">
        <f>IF(B311="totale",SUM(P$26:P310),ROUND(M311,2))</f>
        <v>#VALUE!</v>
      </c>
      <c r="Q311" s="56" t="str">
        <f t="shared" si="43"/>
        <v/>
      </c>
      <c r="R311" s="56" t="str">
        <f t="shared" si="45"/>
        <v/>
      </c>
      <c r="S311" s="45"/>
    </row>
    <row r="312" spans="2:19" ht="14.25" customHeight="1" x14ac:dyDescent="0.3">
      <c r="B312" s="24" t="str">
        <f t="shared" si="39"/>
        <v/>
      </c>
      <c r="C312" s="25" t="str">
        <f t="shared" si="44"/>
        <v/>
      </c>
      <c r="D312" s="21" t="str">
        <f>IF(B312="Totale",SUM($D$26:D311),IF(B312="","",IF(B312=$L$17,$G$17-(SUM($D$26:D311)),(($A$7*(1/((1+$L$19)^($L$17-B311))))))))</f>
        <v/>
      </c>
      <c r="E312" s="22"/>
      <c r="F312" s="22" t="e">
        <f t="shared" si="40"/>
        <v>#VALUE!</v>
      </c>
      <c r="G312" s="22"/>
      <c r="H312" s="22"/>
      <c r="I312" s="22" t="str">
        <f>IF(B312="Totale",SUM($I$26:I311),IF(B312="","",(($L$18-D312))))</f>
        <v/>
      </c>
      <c r="J312" s="22"/>
      <c r="K312" s="23" t="str">
        <f t="shared" si="41"/>
        <v/>
      </c>
      <c r="L312" s="23" t="str">
        <f t="shared" si="42"/>
        <v/>
      </c>
      <c r="M312" s="90" t="str">
        <f>IF(B312="totale",SUM(M$26:$M311),IF(B312="","",1/$G$18*FISSO!$D$18*K312))</f>
        <v/>
      </c>
      <c r="N312" s="53" t="str">
        <f>IF(B312="totale",SUM($N$26:N311),IF($B312="","",((1/$G$18*FISSO!$E$18*#REF!))))</f>
        <v/>
      </c>
      <c r="P312" s="56" t="e">
        <f>IF(B312="totale",SUM(P$26:P311),ROUND(M312,2))</f>
        <v>#VALUE!</v>
      </c>
      <c r="Q312" s="56" t="str">
        <f t="shared" si="43"/>
        <v/>
      </c>
      <c r="R312" s="56" t="str">
        <f t="shared" si="45"/>
        <v/>
      </c>
      <c r="S312" s="45"/>
    </row>
    <row r="313" spans="2:19" ht="14.25" customHeight="1" x14ac:dyDescent="0.3">
      <c r="B313" s="24" t="str">
        <f t="shared" si="39"/>
        <v/>
      </c>
      <c r="C313" s="25" t="str">
        <f t="shared" si="44"/>
        <v/>
      </c>
      <c r="D313" s="21" t="str">
        <f>IF(B313="Totale",SUM($D$26:D312),IF(B313="","",IF(B313=$L$17,$G$17-(SUM($D$26:D312)),(($A$7*(1/((1+$L$19)^($L$17-B312))))))))</f>
        <v/>
      </c>
      <c r="E313" s="22"/>
      <c r="F313" s="22" t="e">
        <f t="shared" si="40"/>
        <v>#VALUE!</v>
      </c>
      <c r="G313" s="22"/>
      <c r="H313" s="22"/>
      <c r="I313" s="22" t="str">
        <f>IF(B313="Totale",SUM($I$26:I312),IF(B313="","",(($L$18-D313))))</f>
        <v/>
      </c>
      <c r="J313" s="22"/>
      <c r="K313" s="23" t="str">
        <f t="shared" si="41"/>
        <v/>
      </c>
      <c r="L313" s="23" t="str">
        <f t="shared" si="42"/>
        <v/>
      </c>
      <c r="M313" s="90" t="str">
        <f>IF(B313="totale",SUM(M$26:$M312),IF(B313="","",1/$G$18*FISSO!$D$18*K313))</f>
        <v/>
      </c>
      <c r="N313" s="53" t="str">
        <f>IF(B313="totale",SUM($N$26:N312),IF($B313="","",((1/$G$18*FISSO!$E$18*#REF!))))</f>
        <v/>
      </c>
      <c r="P313" s="56" t="e">
        <f>IF(B313="totale",SUM(P$26:P312),ROUND(M313,2))</f>
        <v>#VALUE!</v>
      </c>
      <c r="Q313" s="56" t="str">
        <f t="shared" si="43"/>
        <v/>
      </c>
      <c r="R313" s="56" t="str">
        <f t="shared" si="45"/>
        <v/>
      </c>
      <c r="S313" s="45"/>
    </row>
    <row r="314" spans="2:19" ht="14.25" customHeight="1" x14ac:dyDescent="0.3">
      <c r="B314" s="24" t="str">
        <f t="shared" si="39"/>
        <v/>
      </c>
      <c r="C314" s="25" t="str">
        <f t="shared" si="44"/>
        <v/>
      </c>
      <c r="D314" s="21" t="str">
        <f>IF(B314="Totale",SUM($D$26:D313),IF(B314="","",IF(B314=$L$17,$G$17-(SUM($D$26:D313)),(($A$7*(1/((1+$L$19)^($L$17-B313))))))))</f>
        <v/>
      </c>
      <c r="E314" s="22"/>
      <c r="F314" s="22" t="e">
        <f t="shared" si="40"/>
        <v>#VALUE!</v>
      </c>
      <c r="G314" s="22"/>
      <c r="H314" s="22"/>
      <c r="I314" s="22" t="str">
        <f>IF(B314="Totale",SUM($I$26:I313),IF(B314="","",(($L$18-D314))))</f>
        <v/>
      </c>
      <c r="J314" s="22"/>
      <c r="K314" s="23" t="str">
        <f t="shared" si="41"/>
        <v/>
      </c>
      <c r="L314" s="23" t="str">
        <f t="shared" si="42"/>
        <v/>
      </c>
      <c r="M314" s="90" t="str">
        <f>IF(B314="totale",SUM(M$26:$M313),IF(B314="","",1/$G$18*FISSO!$D$18*K314))</f>
        <v/>
      </c>
      <c r="N314" s="53" t="str">
        <f>IF(B314="totale",SUM($N$26:N313),IF($B314="","",((1/$G$18*FISSO!$E$18*#REF!))))</f>
        <v/>
      </c>
      <c r="P314" s="56" t="e">
        <f>IF(B314="totale",SUM(P$26:P313),ROUND(M314,2))</f>
        <v>#VALUE!</v>
      </c>
      <c r="Q314" s="56" t="str">
        <f t="shared" si="43"/>
        <v/>
      </c>
      <c r="R314" s="56" t="str">
        <f t="shared" si="45"/>
        <v/>
      </c>
      <c r="S314" s="45"/>
    </row>
    <row r="315" spans="2:19" ht="14.25" customHeight="1" x14ac:dyDescent="0.3">
      <c r="B315" s="24" t="str">
        <f t="shared" si="39"/>
        <v/>
      </c>
      <c r="C315" s="25" t="str">
        <f t="shared" si="44"/>
        <v/>
      </c>
      <c r="D315" s="21" t="str">
        <f>IF(B315="Totale",SUM($D$26:D314),IF(B315="","",IF(B315=$L$17,$G$17-(SUM($D$26:D314)),(($A$7*(1/((1+$L$19)^($L$17-B314))))))))</f>
        <v/>
      </c>
      <c r="E315" s="22"/>
      <c r="F315" s="22" t="e">
        <f t="shared" si="40"/>
        <v>#VALUE!</v>
      </c>
      <c r="G315" s="22"/>
      <c r="H315" s="22"/>
      <c r="I315" s="22" t="str">
        <f>IF(B315="Totale",SUM($I$26:I314),IF(B315="","",(($L$18-D315))))</f>
        <v/>
      </c>
      <c r="J315" s="22"/>
      <c r="K315" s="23" t="str">
        <f t="shared" si="41"/>
        <v/>
      </c>
      <c r="L315" s="23" t="str">
        <f t="shared" si="42"/>
        <v/>
      </c>
      <c r="M315" s="90" t="str">
        <f>IF(B315="totale",SUM(M$26:$M314),IF(B315="","",1/$G$18*FISSO!$D$18*K315))</f>
        <v/>
      </c>
      <c r="N315" s="53" t="str">
        <f>IF(B315="totale",SUM($N$26:N314),IF($B315="","",((1/$G$18*FISSO!$E$18*#REF!))))</f>
        <v/>
      </c>
      <c r="P315" s="56" t="e">
        <f>IF(B315="totale",SUM(P$26:P314),ROUND(M315,2))</f>
        <v>#VALUE!</v>
      </c>
      <c r="Q315" s="56" t="str">
        <f t="shared" si="43"/>
        <v/>
      </c>
      <c r="R315" s="56" t="str">
        <f t="shared" si="45"/>
        <v/>
      </c>
      <c r="S315" s="45"/>
    </row>
    <row r="316" spans="2:19" ht="14.25" customHeight="1" x14ac:dyDescent="0.3">
      <c r="B316" s="24" t="str">
        <f t="shared" si="39"/>
        <v/>
      </c>
      <c r="C316" s="25" t="str">
        <f t="shared" si="44"/>
        <v/>
      </c>
      <c r="D316" s="21" t="str">
        <f>IF(B316="Totale",SUM($D$26:D315),IF(B316="","",IF(B316=$L$17,$G$17-(SUM($D$26:D315)),(($A$7*(1/((1+$L$19)^($L$17-B315))))))))</f>
        <v/>
      </c>
      <c r="E316" s="22"/>
      <c r="F316" s="22" t="e">
        <f t="shared" si="40"/>
        <v>#VALUE!</v>
      </c>
      <c r="G316" s="22"/>
      <c r="H316" s="22"/>
      <c r="I316" s="22" t="str">
        <f>IF(B316="Totale",SUM($I$26:I315),IF(B316="","",(($L$18-D316))))</f>
        <v/>
      </c>
      <c r="J316" s="22"/>
      <c r="K316" s="23" t="str">
        <f t="shared" si="41"/>
        <v/>
      </c>
      <c r="L316" s="23" t="str">
        <f t="shared" si="42"/>
        <v/>
      </c>
      <c r="M316" s="90" t="str">
        <f>IF(B316="totale",SUM(M$26:$M315),IF(B316="","",1/$G$18*FISSO!$D$18*K316))</f>
        <v/>
      </c>
      <c r="N316" s="53" t="str">
        <f>IF(B316="totale",SUM($N$26:N315),IF($B316="","",((1/$G$18*FISSO!$E$18*#REF!))))</f>
        <v/>
      </c>
      <c r="P316" s="56" t="e">
        <f>IF(B316="totale",SUM(P$26:P315),ROUND(M316,2))</f>
        <v>#VALUE!</v>
      </c>
      <c r="Q316" s="56" t="str">
        <f t="shared" si="43"/>
        <v/>
      </c>
      <c r="R316" s="56" t="str">
        <f t="shared" si="45"/>
        <v/>
      </c>
      <c r="S316" s="45"/>
    </row>
    <row r="317" spans="2:19" ht="14.25" customHeight="1" x14ac:dyDescent="0.3">
      <c r="B317" s="24" t="str">
        <f t="shared" si="39"/>
        <v/>
      </c>
      <c r="C317" s="25" t="str">
        <f t="shared" si="44"/>
        <v/>
      </c>
      <c r="D317" s="21" t="str">
        <f>IF(B317="Totale",SUM($D$26:D316),IF(B317="","",IF(B317=$L$17,$G$17-(SUM($D$26:D316)),(($A$7*(1/((1+$L$19)^($L$17-B316))))))))</f>
        <v/>
      </c>
      <c r="E317" s="22"/>
      <c r="F317" s="22" t="e">
        <f t="shared" si="40"/>
        <v>#VALUE!</v>
      </c>
      <c r="G317" s="22"/>
      <c r="H317" s="22"/>
      <c r="I317" s="22" t="str">
        <f>IF(B317="Totale",SUM($I$26:I316),IF(B317="","",(($L$18-D317))))</f>
        <v/>
      </c>
      <c r="J317" s="22"/>
      <c r="K317" s="23" t="str">
        <f t="shared" si="41"/>
        <v/>
      </c>
      <c r="L317" s="23" t="str">
        <f t="shared" si="42"/>
        <v/>
      </c>
      <c r="M317" s="90" t="str">
        <f>IF(B317="totale",SUM(M$26:$M316),IF(B317="","",1/$G$18*FISSO!$D$18*K317))</f>
        <v/>
      </c>
      <c r="N317" s="53" t="str">
        <f>IF(B317="totale",SUM($N$26:N316),IF($B317="","",((1/$G$18*FISSO!$E$18*#REF!))))</f>
        <v/>
      </c>
      <c r="P317" s="56" t="e">
        <f>IF(B317="totale",SUM(P$26:P316),ROUND(M317,2))</f>
        <v>#VALUE!</v>
      </c>
      <c r="Q317" s="56" t="str">
        <f t="shared" si="43"/>
        <v/>
      </c>
      <c r="R317" s="56" t="str">
        <f t="shared" si="45"/>
        <v/>
      </c>
      <c r="S317" s="45"/>
    </row>
    <row r="318" spans="2:19" ht="14.25" customHeight="1" x14ac:dyDescent="0.3">
      <c r="B318" s="24" t="str">
        <f t="shared" si="39"/>
        <v/>
      </c>
      <c r="C318" s="25" t="str">
        <f t="shared" si="44"/>
        <v/>
      </c>
      <c r="D318" s="21" t="str">
        <f>IF(B318="Totale",SUM($D$26:D317),IF(B318="","",IF(B318=$L$17,$G$17-(SUM($D$26:D317)),(($A$7*(1/((1+$L$19)^($L$17-B317))))))))</f>
        <v/>
      </c>
      <c r="E318" s="22"/>
      <c r="F318" s="22" t="e">
        <f t="shared" si="40"/>
        <v>#VALUE!</v>
      </c>
      <c r="G318" s="22"/>
      <c r="H318" s="22"/>
      <c r="I318" s="22" t="str">
        <f>IF(B318="Totale",SUM($I$26:I317),IF(B318="","",(($L$18-D318))))</f>
        <v/>
      </c>
      <c r="J318" s="22"/>
      <c r="K318" s="23" t="str">
        <f t="shared" si="41"/>
        <v/>
      </c>
      <c r="L318" s="23" t="str">
        <f t="shared" si="42"/>
        <v/>
      </c>
      <c r="M318" s="90" t="str">
        <f>IF(B318="totale",SUM(M$26:$M317),IF(B318="","",1/$G$18*FISSO!$D$18*K318))</f>
        <v/>
      </c>
      <c r="N318" s="53" t="str">
        <f>IF(B318="totale",SUM($N$26:N317),IF($B318="","",((1/$G$18*FISSO!$E$18*#REF!))))</f>
        <v/>
      </c>
      <c r="P318" s="56" t="e">
        <f>IF(B318="totale",SUM(P$26:P317),ROUND(M318,2))</f>
        <v>#VALUE!</v>
      </c>
      <c r="Q318" s="56" t="str">
        <f t="shared" si="43"/>
        <v/>
      </c>
      <c r="R318" s="56" t="str">
        <f t="shared" si="45"/>
        <v/>
      </c>
      <c r="S318" s="45"/>
    </row>
    <row r="319" spans="2:19" ht="14.25" customHeight="1" x14ac:dyDescent="0.3">
      <c r="B319" s="24" t="str">
        <f t="shared" si="39"/>
        <v/>
      </c>
      <c r="C319" s="25" t="str">
        <f t="shared" si="44"/>
        <v/>
      </c>
      <c r="D319" s="21" t="str">
        <f>IF(B319="Totale",SUM($D$26:D318),IF(B319="","",IF(B319=$L$17,$G$17-(SUM($D$26:D318)),(($A$7*(1/((1+$L$19)^($L$17-B318))))))))</f>
        <v/>
      </c>
      <c r="E319" s="22"/>
      <c r="F319" s="22" t="e">
        <f t="shared" si="40"/>
        <v>#VALUE!</v>
      </c>
      <c r="G319" s="22"/>
      <c r="H319" s="22"/>
      <c r="I319" s="22" t="str">
        <f>IF(B319="Totale",SUM($I$26:I318),IF(B319="","",(($L$18-D319))))</f>
        <v/>
      </c>
      <c r="J319" s="22"/>
      <c r="K319" s="23" t="str">
        <f t="shared" si="41"/>
        <v/>
      </c>
      <c r="L319" s="23" t="str">
        <f t="shared" si="42"/>
        <v/>
      </c>
      <c r="M319" s="90" t="str">
        <f>IF(B319="totale",SUM(M$26:$M318),IF(B319="","",1/$G$18*FISSO!$D$18*K319))</f>
        <v/>
      </c>
      <c r="N319" s="53" t="str">
        <f>IF(B319="totale",SUM($N$26:N318),IF($B319="","",((1/$G$18*FISSO!$E$18*#REF!))))</f>
        <v/>
      </c>
      <c r="P319" s="56" t="e">
        <f>IF(B319="totale",SUM(P$26:P318),ROUND(M319,2))</f>
        <v>#VALUE!</v>
      </c>
      <c r="Q319" s="56" t="str">
        <f t="shared" si="43"/>
        <v/>
      </c>
      <c r="R319" s="56" t="str">
        <f t="shared" si="45"/>
        <v/>
      </c>
      <c r="S319" s="45"/>
    </row>
    <row r="320" spans="2:19" ht="14.25" customHeight="1" x14ac:dyDescent="0.3">
      <c r="B320" s="24" t="str">
        <f t="shared" si="39"/>
        <v/>
      </c>
      <c r="C320" s="25" t="str">
        <f t="shared" si="44"/>
        <v/>
      </c>
      <c r="D320" s="21" t="str">
        <f>IF(B320="Totale",SUM($D$26:D319),IF(B320="","",IF(B320=$L$17,$G$17-(SUM($D$26:D319)),(($A$7*(1/((1+$L$19)^($L$17-B319))))))))</f>
        <v/>
      </c>
      <c r="E320" s="22"/>
      <c r="F320" s="22" t="e">
        <f t="shared" si="40"/>
        <v>#VALUE!</v>
      </c>
      <c r="G320" s="22"/>
      <c r="H320" s="22"/>
      <c r="I320" s="22" t="str">
        <f>IF(B320="Totale",SUM($I$26:I319),IF(B320="","",(($L$18-D320))))</f>
        <v/>
      </c>
      <c r="J320" s="22"/>
      <c r="K320" s="23" t="str">
        <f t="shared" si="41"/>
        <v/>
      </c>
      <c r="L320" s="23" t="str">
        <f t="shared" si="42"/>
        <v/>
      </c>
      <c r="M320" s="90" t="str">
        <f>IF(B320="totale",SUM(M$26:$M319),IF(B320="","",1/$G$18*FISSO!$D$18*K320))</f>
        <v/>
      </c>
      <c r="N320" s="53" t="str">
        <f>IF(B320="totale",SUM($N$26:N319),IF($B320="","",((1/$G$18*FISSO!$E$18*#REF!))))</f>
        <v/>
      </c>
      <c r="P320" s="56" t="e">
        <f>IF(B320="totale",SUM(P$26:P319),ROUND(M320,2))</f>
        <v>#VALUE!</v>
      </c>
      <c r="Q320" s="56" t="str">
        <f t="shared" si="43"/>
        <v/>
      </c>
      <c r="R320" s="56" t="str">
        <f t="shared" si="45"/>
        <v/>
      </c>
      <c r="S320" s="45"/>
    </row>
    <row r="321" spans="1:19" ht="14.25" customHeight="1" x14ac:dyDescent="0.3">
      <c r="B321" s="24" t="str">
        <f t="shared" si="39"/>
        <v/>
      </c>
      <c r="C321" s="25" t="str">
        <f t="shared" si="44"/>
        <v/>
      </c>
      <c r="D321" s="21" t="str">
        <f>IF(B321="Totale",SUM($D$26:D320),IF(B321="","",IF(B321=$L$17,$G$17-(SUM($D$26:D320)),(($A$7*(1/((1+$L$19)^($L$17-B320))))))))</f>
        <v/>
      </c>
      <c r="E321" s="22"/>
      <c r="F321" s="22" t="e">
        <f t="shared" si="40"/>
        <v>#VALUE!</v>
      </c>
      <c r="G321" s="22"/>
      <c r="H321" s="22"/>
      <c r="I321" s="22" t="str">
        <f>IF(B321="Totale",SUM($I$26:I320),IF(B321="","",(($L$18-D321))))</f>
        <v/>
      </c>
      <c r="J321" s="22"/>
      <c r="K321" s="23" t="str">
        <f t="shared" si="41"/>
        <v/>
      </c>
      <c r="L321" s="23" t="str">
        <f t="shared" si="42"/>
        <v/>
      </c>
      <c r="M321" s="90" t="str">
        <f>IF(B321="totale",SUM(M$26:$M320),IF(B321="","",1/$G$18*FISSO!$D$18*K321))</f>
        <v/>
      </c>
      <c r="N321" s="53" t="str">
        <f>IF(B321="totale",SUM($N$26:N320),IF($B321="","",((1/$G$18*FISSO!$E$18*#REF!))))</f>
        <v/>
      </c>
      <c r="P321" s="56" t="e">
        <f>IF(B321="totale",SUM(P$26:P320),ROUND(M321,2))</f>
        <v>#VALUE!</v>
      </c>
      <c r="Q321" s="56" t="str">
        <f t="shared" si="43"/>
        <v/>
      </c>
      <c r="R321" s="56" t="str">
        <f t="shared" si="45"/>
        <v/>
      </c>
      <c r="S321" s="45"/>
    </row>
    <row r="322" spans="1:19" ht="14.25" customHeight="1" x14ac:dyDescent="0.3">
      <c r="B322" s="24" t="str">
        <f t="shared" si="39"/>
        <v/>
      </c>
      <c r="C322" s="25" t="str">
        <f t="shared" si="44"/>
        <v/>
      </c>
      <c r="D322" s="21" t="str">
        <f>IF(B322="Totale",SUM($D$26:D321),IF(B322="","",IF(B322=$L$17,$G$17-(SUM($D$26:D321)),(($A$7*(1/((1+$L$19)^($L$17-B321))))))))</f>
        <v/>
      </c>
      <c r="E322" s="22"/>
      <c r="F322" s="22" t="e">
        <f t="shared" si="40"/>
        <v>#VALUE!</v>
      </c>
      <c r="G322" s="22"/>
      <c r="H322" s="22"/>
      <c r="I322" s="22" t="str">
        <f>IF(B322="Totale",SUM($I$26:I321),IF(B322="","",(($L$18-D322))))</f>
        <v/>
      </c>
      <c r="J322" s="22"/>
      <c r="K322" s="23" t="str">
        <f t="shared" si="41"/>
        <v/>
      </c>
      <c r="L322" s="23" t="str">
        <f t="shared" si="42"/>
        <v/>
      </c>
      <c r="M322" s="90" t="str">
        <f>IF(B322="totale",SUM(M$26:$M321),IF(B322="","",1/$G$18*FISSO!$D$18*K322))</f>
        <v/>
      </c>
      <c r="N322" s="53" t="str">
        <f>IF(B322="totale",SUM($N$26:N321),IF($B322="","",((1/$G$18*FISSO!$E$18*#REF!))))</f>
        <v/>
      </c>
      <c r="P322" s="56" t="e">
        <f>IF(B322="totale",SUM(P$26:P321),ROUND(M322,2))</f>
        <v>#VALUE!</v>
      </c>
      <c r="Q322" s="56" t="str">
        <f t="shared" si="43"/>
        <v/>
      </c>
      <c r="R322" s="56" t="str">
        <f t="shared" si="45"/>
        <v/>
      </c>
      <c r="S322" s="45"/>
    </row>
    <row r="323" spans="1:19" ht="14.25" customHeight="1" x14ac:dyDescent="0.3">
      <c r="B323" s="24" t="str">
        <f t="shared" si="39"/>
        <v/>
      </c>
      <c r="C323" s="25" t="str">
        <f t="shared" si="44"/>
        <v/>
      </c>
      <c r="D323" s="21" t="str">
        <f>IF(B323="Totale",SUM($D$26:D322),IF(B323="","",IF(B323=$L$17,$G$17-(SUM($D$26:D322)),(($A$7*(1/((1+$L$19)^($L$17-B322))))))))</f>
        <v/>
      </c>
      <c r="E323" s="22"/>
      <c r="F323" s="22" t="e">
        <f t="shared" si="40"/>
        <v>#VALUE!</v>
      </c>
      <c r="G323" s="22"/>
      <c r="H323" s="22"/>
      <c r="I323" s="22" t="str">
        <f>IF(B323="Totale",SUM($I$26:I322),IF(B323="","",(($L$18-D323))))</f>
        <v/>
      </c>
      <c r="J323" s="22"/>
      <c r="K323" s="23" t="str">
        <f t="shared" si="41"/>
        <v/>
      </c>
      <c r="L323" s="23" t="str">
        <f t="shared" si="42"/>
        <v/>
      </c>
      <c r="M323" s="90" t="str">
        <f>IF(B323="totale",SUM(M$26:$M322),IF(B323="","",1/$G$18*FISSO!$D$18*K323))</f>
        <v/>
      </c>
      <c r="N323" s="53" t="str">
        <f>IF(B323="totale",SUM($N$26:N322),IF($B323="","",((1/$G$18*FISSO!$E$18*#REF!))))</f>
        <v/>
      </c>
      <c r="P323" s="56" t="e">
        <f>IF(B323="totale",SUM(P$26:P322),ROUND(M323,2))</f>
        <v>#VALUE!</v>
      </c>
      <c r="Q323" s="56" t="str">
        <f t="shared" si="43"/>
        <v/>
      </c>
      <c r="R323" s="56" t="str">
        <f t="shared" si="45"/>
        <v/>
      </c>
      <c r="S323" s="45"/>
    </row>
    <row r="324" spans="1:19" ht="14.25" customHeight="1" x14ac:dyDescent="0.3">
      <c r="B324" s="24" t="str">
        <f t="shared" si="39"/>
        <v/>
      </c>
      <c r="C324" s="25" t="str">
        <f t="shared" si="44"/>
        <v/>
      </c>
      <c r="D324" s="21" t="str">
        <f>IF(B324="Totale",SUM($D$26:D323),IF(B324="","",IF(B324=$L$17,$G$17-(SUM($D$26:D323)),(($A$7*(1/((1+$L$19)^($L$17-B323))))))))</f>
        <v/>
      </c>
      <c r="E324" s="22"/>
      <c r="F324" s="22" t="e">
        <f t="shared" si="40"/>
        <v>#VALUE!</v>
      </c>
      <c r="G324" s="22"/>
      <c r="H324" s="22"/>
      <c r="I324" s="22" t="str">
        <f>IF(B324="Totale",SUM($I$26:I323),IF(B324="","",(($L$18-D324))))</f>
        <v/>
      </c>
      <c r="J324" s="22"/>
      <c r="K324" s="23" t="str">
        <f t="shared" si="41"/>
        <v/>
      </c>
      <c r="L324" s="23" t="str">
        <f t="shared" si="42"/>
        <v/>
      </c>
      <c r="M324" s="90" t="str">
        <f>IF(B324="totale",SUM(M$26:$M323),IF(B324="","",1/$G$18*FISSO!$D$18*K324))</f>
        <v/>
      </c>
      <c r="N324" s="53" t="str">
        <f>IF(B324="totale",SUM($N$26:N323),IF($B324="","",((1/$G$18*FISSO!$E$18*#REF!))))</f>
        <v/>
      </c>
      <c r="P324" s="56" t="e">
        <f>IF(B324="totale",SUM(P$26:P323),ROUND(M324,2))</f>
        <v>#VALUE!</v>
      </c>
      <c r="Q324" s="56" t="str">
        <f t="shared" si="43"/>
        <v/>
      </c>
      <c r="R324" s="56" t="str">
        <f t="shared" si="45"/>
        <v/>
      </c>
      <c r="S324" s="45"/>
    </row>
    <row r="325" spans="1:19" ht="14.25" customHeight="1" x14ac:dyDescent="0.3">
      <c r="B325" s="24" t="str">
        <f t="shared" si="39"/>
        <v/>
      </c>
      <c r="C325" s="25" t="str">
        <f t="shared" si="44"/>
        <v/>
      </c>
      <c r="D325" s="21" t="str">
        <f>IF(B325="Totale",SUM($D$26:D324),IF(B325="","",IF(B325=$L$17,$G$17-(SUM($D$26:D324)),(($A$7*(1/((1+$L$19)^($L$17-B324))))))))</f>
        <v/>
      </c>
      <c r="E325" s="22"/>
      <c r="F325" s="22" t="e">
        <f t="shared" si="40"/>
        <v>#VALUE!</v>
      </c>
      <c r="G325" s="22"/>
      <c r="H325" s="22"/>
      <c r="I325" s="22" t="str">
        <f>IF(B325="Totale",SUM($I$26:I324),IF(B325="","",(($L$18-D325))))</f>
        <v/>
      </c>
      <c r="J325" s="22"/>
      <c r="K325" s="23" t="str">
        <f t="shared" si="41"/>
        <v/>
      </c>
      <c r="L325" s="23" t="str">
        <f t="shared" si="42"/>
        <v/>
      </c>
      <c r="M325" s="90" t="str">
        <f>IF(B325="totale",SUM(M$26:$M324),IF(B325="","",1/$G$18*FISSO!$D$18*K325))</f>
        <v/>
      </c>
      <c r="N325" s="53" t="str">
        <f>IF(B325="totale",SUM($N$26:N324),IF($B325="","",((1/$G$18*FISSO!$E$18*#REF!))))</f>
        <v/>
      </c>
      <c r="P325" s="56" t="e">
        <f>IF(B325="totale",SUM(P$26:P324),ROUND(M325,2))</f>
        <v>#VALUE!</v>
      </c>
      <c r="Q325" s="56" t="str">
        <f t="shared" si="43"/>
        <v/>
      </c>
      <c r="R325" s="56" t="str">
        <f t="shared" si="45"/>
        <v/>
      </c>
      <c r="S325" s="45"/>
    </row>
    <row r="326" spans="1:19" ht="14.25" customHeight="1" x14ac:dyDescent="0.3">
      <c r="B326" s="24" t="str">
        <f t="shared" si="39"/>
        <v/>
      </c>
      <c r="C326" s="25" t="str">
        <f t="shared" si="44"/>
        <v/>
      </c>
      <c r="D326" s="21" t="str">
        <f>IF(B326="Totale",SUM($D$26:D325),IF(B326="","",IF(B326=$L$17,$G$17-(SUM($D$26:D325)),(($A$7*(1/((1+$L$19)^($L$17-B325))))))))</f>
        <v/>
      </c>
      <c r="E326" s="22"/>
      <c r="F326" s="22" t="e">
        <f t="shared" si="40"/>
        <v>#VALUE!</v>
      </c>
      <c r="G326" s="22"/>
      <c r="H326" s="22"/>
      <c r="I326" s="22" t="str">
        <f>IF(B326="Totale",SUM($I$26:I325),IF(B326="","",(($L$18-D326))))</f>
        <v/>
      </c>
      <c r="J326" s="22"/>
      <c r="K326" s="23" t="str">
        <f t="shared" si="41"/>
        <v/>
      </c>
      <c r="L326" s="23" t="str">
        <f t="shared" si="42"/>
        <v/>
      </c>
      <c r="M326" s="90" t="str">
        <f>IF(B326="totale",SUM(M$26:$M325),IF(B326="","",1/$G$18*FISSO!$D$18*K326))</f>
        <v/>
      </c>
      <c r="N326" s="53" t="str">
        <f>IF(B326="totale",SUM($N$26:N325),IF($B326="","",((1/$G$18*FISSO!$E$18*#REF!))))</f>
        <v/>
      </c>
      <c r="P326" s="56" t="e">
        <f>IF(B326="totale",SUM(P$26:P325),ROUND(M326,2))</f>
        <v>#VALUE!</v>
      </c>
      <c r="Q326" s="56" t="str">
        <f t="shared" si="43"/>
        <v/>
      </c>
      <c r="R326" s="56" t="str">
        <f t="shared" si="45"/>
        <v/>
      </c>
      <c r="S326" s="45"/>
    </row>
    <row r="327" spans="1:19" ht="14.25" customHeight="1" thickBot="1" x14ac:dyDescent="0.4">
      <c r="B327" s="147">
        <f>IF($L$17=0,"",IF($L$17&lt;&gt;B49,IF(B49="Totale","",IF(B49="","",B49+1)),"Totale"))</f>
        <v>25</v>
      </c>
      <c r="C327" s="148"/>
      <c r="D327" s="30">
        <f>SUM(D26:D326)</f>
        <v>80000</v>
      </c>
      <c r="E327" s="30"/>
      <c r="F327" s="30"/>
      <c r="G327" s="30"/>
      <c r="H327" s="30"/>
      <c r="I327" s="30">
        <f>SUM(I26:I326)</f>
        <v>10863.919999999991</v>
      </c>
      <c r="J327" s="71"/>
      <c r="K327" s="31">
        <f>SUM(K41:K326)</f>
        <v>12135.469999999979</v>
      </c>
      <c r="L327" s="23">
        <f t="shared" si="42"/>
        <v>12135.469999999979</v>
      </c>
      <c r="M327" s="90">
        <f>IF(B327="totale",SUM(M$26:$M326),IF(B327="","",1/$G$18*FISSO!$D$18*K327))</f>
        <v>7148.2905479451938</v>
      </c>
      <c r="N327" s="53" t="e">
        <f>IF(B327="totale",SUM($N$26:N326),IF($B327="","",((1/$G$18*FISSO!$E$18*#REF!))))</f>
        <v>#REF!</v>
      </c>
      <c r="P327" s="56">
        <f>IF(B327="totale",SUM(P$26:P326),ROUND(M327,2))</f>
        <v>7148.29</v>
      </c>
      <c r="Q327" s="56">
        <f t="shared" si="43"/>
        <v>7148.29</v>
      </c>
      <c r="R327" s="56">
        <f t="shared" si="45"/>
        <v>4987.1799999999794</v>
      </c>
      <c r="S327" s="45"/>
    </row>
    <row r="328" spans="1:19" ht="14.25" customHeight="1" thickTop="1" x14ac:dyDescent="0.3">
      <c r="A328" s="29"/>
      <c r="B328" s="32">
        <f>IF($L$17=0,"",IF($L$17&lt;&gt;B327,IF(B327="Totale","",IF(B327="","",B327+1)),"Totale"))</f>
        <v>26</v>
      </c>
      <c r="C328" s="33"/>
      <c r="D328" s="34">
        <f>D327/2</f>
        <v>40000</v>
      </c>
      <c r="E328" s="34"/>
      <c r="F328" s="34"/>
      <c r="G328" s="34"/>
      <c r="H328" s="34"/>
      <c r="I328" s="34">
        <f>I327/2</f>
        <v>5431.9599999999955</v>
      </c>
      <c r="J328" s="34"/>
      <c r="K328" s="35">
        <f>K327/2</f>
        <v>6067.7349999999897</v>
      </c>
      <c r="L328" s="23">
        <f t="shared" si="42"/>
        <v>6067.7349999999897</v>
      </c>
      <c r="M328" s="90">
        <f>IF(B328="totale",SUM(M$26:$M327),IF(B328="","",1/$G$18*FISSO!$D$18*K328))</f>
        <v>3574.1452739725969</v>
      </c>
      <c r="N328" s="53" t="e">
        <f>IF(B328="totale",SUM($N$26:N327),IF($B328="","",((1/$G$18*FISSO!$E$18*#REF!))))</f>
        <v>#REF!</v>
      </c>
      <c r="P328" s="56">
        <f>IF(B328="totale",SUM(P$26:P327),ROUND(M328,2))</f>
        <v>3574.15</v>
      </c>
      <c r="Q328" s="56">
        <f t="shared" si="43"/>
        <v>3574.15</v>
      </c>
      <c r="R328" s="56">
        <f t="shared" si="45"/>
        <v>2493.5849999999896</v>
      </c>
      <c r="S328" s="45"/>
    </row>
    <row r="329" spans="1:19" ht="15" x14ac:dyDescent="0.3">
      <c r="B329" s="32"/>
      <c r="C329" s="36"/>
      <c r="D329" s="37"/>
      <c r="E329" s="37"/>
      <c r="F329" s="37"/>
      <c r="G329" s="37"/>
      <c r="H329" s="37"/>
      <c r="I329" s="38"/>
      <c r="J329" s="38"/>
      <c r="K329" s="39"/>
      <c r="L329" s="23" t="str">
        <f t="shared" si="42"/>
        <v/>
      </c>
      <c r="M329" s="90" t="str">
        <f>IF(B329="totale",SUM(M$26:$M328),IF(B329="","",1/$G$18*FISSO!$D$18*K329))</f>
        <v/>
      </c>
      <c r="N329" s="53" t="str">
        <f>IF(B329="totale",SUM($N$26:N328),IF($B329="","",((1/$G$18*FISSO!$E$18*#REF!))))</f>
        <v/>
      </c>
      <c r="P329" s="56" t="e">
        <f>IF(B329="totale",SUM(P$26:P328),ROUND(M329,2))</f>
        <v>#VALUE!</v>
      </c>
      <c r="Q329" s="56" t="str">
        <f t="shared" si="43"/>
        <v/>
      </c>
      <c r="R329" s="56" t="str">
        <f t="shared" si="45"/>
        <v/>
      </c>
      <c r="S329" s="45"/>
    </row>
    <row r="330" spans="1:19" ht="15" x14ac:dyDescent="0.3">
      <c r="B330" s="32"/>
      <c r="C330" s="36"/>
      <c r="D330" s="37"/>
      <c r="E330" s="37"/>
      <c r="F330" s="37"/>
      <c r="G330" s="37"/>
      <c r="H330" s="37"/>
      <c r="I330" s="38"/>
      <c r="J330" s="38"/>
      <c r="K330" s="39"/>
      <c r="L330" s="23" t="str">
        <f t="shared" si="42"/>
        <v/>
      </c>
      <c r="M330" s="90" t="str">
        <f>IF(B330="totale",SUM(M$26:$M329),IF(B330="","",1/$G$18*FISSO!$D$18*K330))</f>
        <v/>
      </c>
      <c r="N330" s="53" t="str">
        <f>IF(B330="totale",SUM($N$26:N329),IF($B330="","",((1/$G$18*FISSO!$E$18*#REF!))))</f>
        <v/>
      </c>
      <c r="P330" s="56" t="e">
        <f>IF(B330="totale",SUM(P$26:P329),ROUND(M330,2))</f>
        <v>#VALUE!</v>
      </c>
      <c r="Q330" s="56" t="str">
        <f t="shared" si="43"/>
        <v/>
      </c>
      <c r="R330" s="56" t="str">
        <f t="shared" si="45"/>
        <v/>
      </c>
      <c r="S330" s="45"/>
    </row>
    <row r="331" spans="1:19" ht="15" x14ac:dyDescent="0.3">
      <c r="B331" s="32"/>
      <c r="C331" s="36"/>
      <c r="D331" s="37"/>
      <c r="E331" s="37"/>
      <c r="F331" s="37"/>
      <c r="G331" s="37"/>
      <c r="H331" s="37"/>
      <c r="I331" s="38"/>
      <c r="J331" s="38"/>
      <c r="K331" s="39"/>
      <c r="L331" s="23" t="str">
        <f t="shared" si="42"/>
        <v/>
      </c>
      <c r="M331" s="90" t="str">
        <f>IF(B331="totale",SUM(M$26:$M330),IF(B331="","",1/$G$18*FISSO!$D$18*K331))</f>
        <v/>
      </c>
      <c r="N331" s="53" t="str">
        <f>IF(B331="totale",SUM($N$26:N330),IF($B331="","",((1/$G$18*FISSO!$E$18*#REF!))))</f>
        <v/>
      </c>
      <c r="P331" s="56" t="e">
        <f>IF(B331="totale",SUM(P$26:P330),ROUND(M331,2))</f>
        <v>#VALUE!</v>
      </c>
      <c r="Q331" s="56" t="str">
        <f t="shared" si="43"/>
        <v/>
      </c>
      <c r="R331" s="56" t="str">
        <f t="shared" si="45"/>
        <v/>
      </c>
      <c r="S331" s="45"/>
    </row>
    <row r="332" spans="1:19" ht="15" x14ac:dyDescent="0.3">
      <c r="B332" s="32"/>
      <c r="C332" s="36"/>
      <c r="D332" s="37"/>
      <c r="E332" s="37"/>
      <c r="F332" s="37"/>
      <c r="G332" s="37"/>
      <c r="H332" s="37"/>
      <c r="I332" s="38"/>
      <c r="J332" s="38"/>
      <c r="K332" s="39"/>
      <c r="L332" s="23" t="str">
        <f t="shared" si="42"/>
        <v/>
      </c>
      <c r="M332" s="90" t="str">
        <f>IF(B332="totale",SUM(M$26:$M331),IF(B332="","",1/$G$18*FISSO!$D$18*K332))</f>
        <v/>
      </c>
      <c r="N332" s="53" t="str">
        <f>IF(B332="totale",SUM($N$26:N331),IF($B332="","",((1/$G$18*FISSO!$E$18*#REF!))))</f>
        <v/>
      </c>
      <c r="P332" s="56" t="e">
        <f>IF(B332="totale",SUM(P$26:P331),ROUND(M332,2))</f>
        <v>#VALUE!</v>
      </c>
      <c r="Q332" s="56" t="str">
        <f t="shared" si="43"/>
        <v/>
      </c>
      <c r="R332" s="56" t="str">
        <f t="shared" si="45"/>
        <v/>
      </c>
      <c r="S332" s="45"/>
    </row>
    <row r="333" spans="1:19" ht="15" x14ac:dyDescent="0.3">
      <c r="B333" s="32"/>
      <c r="C333" s="36"/>
      <c r="D333" s="37"/>
      <c r="E333" s="37"/>
      <c r="F333" s="37"/>
      <c r="G333" s="37"/>
      <c r="H333" s="37"/>
      <c r="I333" s="38"/>
      <c r="J333" s="38"/>
      <c r="K333" s="39"/>
      <c r="L333" s="23" t="str">
        <f t="shared" si="42"/>
        <v/>
      </c>
      <c r="M333" s="90" t="str">
        <f>IF(B333="totale",SUM(M$26:$M332),IF(B333="","",1/$G$18*FISSO!$D$18*K333))</f>
        <v/>
      </c>
      <c r="N333" s="53" t="str">
        <f>IF(B333="totale",SUM($N$26:N332),IF($B333="","",((1/$G$18*FISSO!$E$18*#REF!))))</f>
        <v/>
      </c>
      <c r="P333" s="56" t="e">
        <f>IF(B333="totale",SUM(P$26:P332),ROUND(M333,2))</f>
        <v>#VALUE!</v>
      </c>
      <c r="Q333" s="56" t="str">
        <f t="shared" si="43"/>
        <v/>
      </c>
      <c r="R333" s="56" t="str">
        <f t="shared" si="45"/>
        <v/>
      </c>
      <c r="S333" s="45"/>
    </row>
    <row r="334" spans="1:19" ht="15" x14ac:dyDescent="0.3">
      <c r="B334" s="32"/>
      <c r="C334" s="36"/>
      <c r="D334" s="37"/>
      <c r="E334" s="37"/>
      <c r="F334" s="37"/>
      <c r="G334" s="37"/>
      <c r="H334" s="37"/>
      <c r="I334" s="38"/>
      <c r="J334" s="38"/>
      <c r="K334" s="39"/>
      <c r="L334" s="23" t="str">
        <f t="shared" si="42"/>
        <v/>
      </c>
      <c r="M334" s="90" t="str">
        <f>IF(B334="totale",SUM(M$26:$M333),IF(B334="","",1/$G$18*FISSO!$D$18*K334))</f>
        <v/>
      </c>
      <c r="N334" s="53" t="str">
        <f>IF(B334="totale",SUM($N$26:N333),IF($B334="","",((1/$G$18*FISSO!$E$18*#REF!))))</f>
        <v/>
      </c>
      <c r="P334" s="56" t="e">
        <f>IF(B334="totale",SUM(P$26:P333),ROUND(M334,2))</f>
        <v>#VALUE!</v>
      </c>
      <c r="Q334" s="56" t="str">
        <f t="shared" si="43"/>
        <v/>
      </c>
      <c r="R334" s="56" t="str">
        <f t="shared" si="45"/>
        <v/>
      </c>
      <c r="S334" s="45"/>
    </row>
    <row r="335" spans="1:19" ht="15" x14ac:dyDescent="0.3">
      <c r="B335" s="32"/>
      <c r="C335" s="36"/>
      <c r="D335" s="37"/>
      <c r="E335" s="37"/>
      <c r="F335" s="37"/>
      <c r="G335" s="37"/>
      <c r="H335" s="37"/>
      <c r="I335" s="38"/>
      <c r="J335" s="38"/>
      <c r="K335" s="39"/>
      <c r="L335" s="23" t="str">
        <f t="shared" si="42"/>
        <v/>
      </c>
      <c r="M335" s="90" t="str">
        <f>IF(B335="totale",SUM(M$26:$M334),IF(B335="","",1/$G$18*FISSO!$D$18*K335))</f>
        <v/>
      </c>
      <c r="N335" s="53" t="str">
        <f>IF(B335="totale",SUM($N$26:N334),IF($B335="","",((1/$G$18*FISSO!$E$18*#REF!))))</f>
        <v/>
      </c>
      <c r="P335" s="56" t="e">
        <f>IF(B335="totale",SUM(P$26:P334),ROUND(M335,2))</f>
        <v>#VALUE!</v>
      </c>
      <c r="Q335" s="56" t="str">
        <f t="shared" si="43"/>
        <v/>
      </c>
      <c r="R335" s="56" t="str">
        <f t="shared" si="45"/>
        <v/>
      </c>
      <c r="S335" s="45"/>
    </row>
    <row r="336" spans="1:19" ht="15" x14ac:dyDescent="0.3">
      <c r="B336" s="32"/>
      <c r="C336" s="36"/>
      <c r="D336" s="37"/>
      <c r="E336" s="37"/>
      <c r="F336" s="37"/>
      <c r="G336" s="37"/>
      <c r="H336" s="37"/>
      <c r="I336" s="38"/>
      <c r="J336" s="38"/>
      <c r="K336" s="39"/>
      <c r="L336" s="23" t="str">
        <f t="shared" si="42"/>
        <v/>
      </c>
      <c r="M336" s="90" t="str">
        <f>IF(B336="totale",SUM(M$26:$M335),IF(B336="","",1/$G$18*FISSO!$D$18*K336))</f>
        <v/>
      </c>
      <c r="N336" s="53" t="str">
        <f>IF(B336="totale",SUM($N$26:N335),IF($B336="","",((1/$G$18*FISSO!$E$18*#REF!))))</f>
        <v/>
      </c>
      <c r="P336" s="56" t="e">
        <f>IF(B336="totale",SUM(P$26:P335),ROUND(M336,2))</f>
        <v>#VALUE!</v>
      </c>
      <c r="Q336" s="56" t="str">
        <f t="shared" si="43"/>
        <v/>
      </c>
      <c r="R336" s="56" t="str">
        <f t="shared" si="45"/>
        <v/>
      </c>
      <c r="S336" s="45"/>
    </row>
    <row r="337" spans="2:19" ht="15" x14ac:dyDescent="0.3">
      <c r="B337" s="32"/>
      <c r="C337" s="36"/>
      <c r="D337" s="37"/>
      <c r="E337" s="37"/>
      <c r="F337" s="37"/>
      <c r="G337" s="37"/>
      <c r="H337" s="37"/>
      <c r="I337" s="38"/>
      <c r="J337" s="38"/>
      <c r="K337" s="39"/>
      <c r="L337" s="23" t="str">
        <f t="shared" si="42"/>
        <v/>
      </c>
      <c r="M337" s="90" t="str">
        <f>IF(B337="totale",SUM(M$26:$M336),IF(B337="","",1/$G$18*FISSO!$D$18*K337))</f>
        <v/>
      </c>
      <c r="N337" s="53" t="str">
        <f>IF(B337="totale",SUM($N$26:N336),IF($B337="","",((1/$G$18*FISSO!$E$18*#REF!))))</f>
        <v/>
      </c>
      <c r="P337" s="56" t="e">
        <f>IF(B337="totale",SUM(P$26:P336),ROUND(M337,2))</f>
        <v>#VALUE!</v>
      </c>
      <c r="Q337" s="56" t="str">
        <f t="shared" si="43"/>
        <v/>
      </c>
      <c r="R337" s="56" t="str">
        <f t="shared" si="45"/>
        <v/>
      </c>
      <c r="S337" s="45"/>
    </row>
    <row r="338" spans="2:19" ht="15" x14ac:dyDescent="0.3">
      <c r="B338" s="32"/>
      <c r="C338" s="36"/>
      <c r="D338" s="37"/>
      <c r="E338" s="37"/>
      <c r="F338" s="37"/>
      <c r="G338" s="37"/>
      <c r="H338" s="37"/>
      <c r="I338" s="38"/>
      <c r="J338" s="38"/>
      <c r="K338" s="39"/>
      <c r="L338" s="23" t="str">
        <f t="shared" si="42"/>
        <v/>
      </c>
      <c r="M338" s="90" t="str">
        <f>IF(B338="totale",SUM(M$26:$M337),IF(B338="","",1/$G$18*FISSO!$D$18*K338))</f>
        <v/>
      </c>
      <c r="N338" s="53" t="str">
        <f>IF(B338="totale",SUM($N$26:N337),IF($B338="","",((1/$G$18*FISSO!$E$18*#REF!))))</f>
        <v/>
      </c>
      <c r="P338" s="56" t="e">
        <f>IF(B338="totale",SUM(P$26:P337),ROUND(M338,2))</f>
        <v>#VALUE!</v>
      </c>
      <c r="Q338" s="56" t="str">
        <f t="shared" si="43"/>
        <v/>
      </c>
      <c r="R338" s="56" t="str">
        <f t="shared" si="45"/>
        <v/>
      </c>
      <c r="S338" s="45"/>
    </row>
    <row r="339" spans="2:19" ht="15" x14ac:dyDescent="0.3">
      <c r="B339" s="32"/>
      <c r="C339" s="36"/>
      <c r="D339" s="37"/>
      <c r="E339" s="37"/>
      <c r="F339" s="37"/>
      <c r="G339" s="37"/>
      <c r="H339" s="37"/>
      <c r="I339" s="38"/>
      <c r="J339" s="38"/>
      <c r="K339" s="39"/>
      <c r="L339" s="23" t="str">
        <f t="shared" si="42"/>
        <v/>
      </c>
      <c r="M339" s="90" t="str">
        <f>IF(B339="totale",SUM(M$26:$M338),IF(B339="","",1/$G$18*FISSO!$D$18*K339))</f>
        <v/>
      </c>
      <c r="N339" s="53" t="str">
        <f>IF(B339="totale",SUM($N$26:N338),IF($B339="","",((1/$G$18*FISSO!$E$18*#REF!))))</f>
        <v/>
      </c>
      <c r="P339" s="56" t="e">
        <f>IF(B339="totale",SUM(P$26:P338),ROUND(M339,2))</f>
        <v>#VALUE!</v>
      </c>
      <c r="Q339" s="56" t="str">
        <f t="shared" si="43"/>
        <v/>
      </c>
      <c r="R339" s="56" t="str">
        <f t="shared" si="45"/>
        <v/>
      </c>
      <c r="S339" s="45"/>
    </row>
    <row r="340" spans="2:19" ht="15" x14ac:dyDescent="0.3">
      <c r="B340" s="32"/>
      <c r="C340" s="36"/>
      <c r="D340" s="37"/>
      <c r="E340" s="37"/>
      <c r="F340" s="37"/>
      <c r="G340" s="37"/>
      <c r="H340" s="37"/>
      <c r="I340" s="38"/>
      <c r="J340" s="38"/>
      <c r="K340" s="39"/>
      <c r="L340" s="23" t="str">
        <f t="shared" si="42"/>
        <v/>
      </c>
      <c r="M340" s="90" t="str">
        <f>IF(B340="totale",SUM(M$26:$M339),IF(B340="","",1/$G$18*FISSO!$D$18*K340))</f>
        <v/>
      </c>
      <c r="N340" s="53" t="str">
        <f>IF(B340="totale",SUM($N$26:N339),IF($B340="","",((1/$G$18*FISSO!$E$18*#REF!))))</f>
        <v/>
      </c>
      <c r="P340" s="56" t="e">
        <f>IF(B340="totale",SUM(P$26:P339),ROUND(M340,2))</f>
        <v>#VALUE!</v>
      </c>
      <c r="Q340" s="56" t="str">
        <f t="shared" si="43"/>
        <v/>
      </c>
      <c r="R340" s="56" t="str">
        <f t="shared" si="45"/>
        <v/>
      </c>
      <c r="S340" s="45"/>
    </row>
    <row r="341" spans="2:19" ht="15" x14ac:dyDescent="0.3">
      <c r="B341" s="32"/>
      <c r="C341" s="36"/>
      <c r="D341" s="37"/>
      <c r="E341" s="37"/>
      <c r="F341" s="37"/>
      <c r="G341" s="37"/>
      <c r="H341" s="37"/>
      <c r="I341" s="38"/>
      <c r="J341" s="38"/>
      <c r="K341" s="39"/>
      <c r="L341" s="23" t="str">
        <f t="shared" si="42"/>
        <v/>
      </c>
      <c r="M341" s="90" t="str">
        <f>IF(B341="totale",SUM(M$26:$M340),IF(B341="","",1/$G$18*FISSO!$D$18*K341))</f>
        <v/>
      </c>
      <c r="N341" s="53" t="str">
        <f>IF(B341="totale",SUM($N$26:N340),IF($B341="","",((1/$G$18*FISSO!$E$18*#REF!))))</f>
        <v/>
      </c>
      <c r="P341" s="56" t="e">
        <f>IF(B341="totale",SUM(P$26:P340),ROUND(M341,2))</f>
        <v>#VALUE!</v>
      </c>
      <c r="Q341" s="56" t="str">
        <f t="shared" si="43"/>
        <v/>
      </c>
      <c r="R341" s="56" t="str">
        <f t="shared" si="45"/>
        <v/>
      </c>
      <c r="S341" s="45"/>
    </row>
    <row r="342" spans="2:19" ht="15" x14ac:dyDescent="0.3">
      <c r="B342" s="32"/>
      <c r="C342" s="36"/>
      <c r="D342" s="37"/>
      <c r="E342" s="37"/>
      <c r="F342" s="37"/>
      <c r="G342" s="37"/>
      <c r="H342" s="37"/>
      <c r="I342" s="38"/>
      <c r="J342" s="38"/>
      <c r="K342" s="39"/>
      <c r="L342" s="23" t="str">
        <f t="shared" si="42"/>
        <v/>
      </c>
      <c r="M342" s="90" t="str">
        <f>IF(B342="totale",SUM(M$26:$M341),IF(B342="","",1/$G$18*FISSO!$D$18*K342))</f>
        <v/>
      </c>
      <c r="N342" s="53" t="str">
        <f>IF(B342="totale",SUM($N$26:N341),IF($B342="","",((1/$G$18*FISSO!$E$18*#REF!))))</f>
        <v/>
      </c>
      <c r="P342" s="56" t="e">
        <f>IF(B342="totale",SUM(P$26:P341),ROUND(M342,2))</f>
        <v>#VALUE!</v>
      </c>
      <c r="Q342" s="56" t="str">
        <f t="shared" si="43"/>
        <v/>
      </c>
      <c r="R342" s="56" t="str">
        <f t="shared" si="45"/>
        <v/>
      </c>
      <c r="S342" s="45"/>
    </row>
    <row r="343" spans="2:19" ht="15" x14ac:dyDescent="0.3">
      <c r="B343" s="32"/>
      <c r="C343" s="36"/>
      <c r="D343" s="37"/>
      <c r="E343" s="37"/>
      <c r="F343" s="37"/>
      <c r="G343" s="37"/>
      <c r="H343" s="37"/>
      <c r="I343" s="38"/>
      <c r="J343" s="38"/>
      <c r="K343" s="39"/>
      <c r="L343" s="23" t="str">
        <f t="shared" si="42"/>
        <v/>
      </c>
      <c r="M343" s="90" t="str">
        <f>IF(B343="totale",SUM(M$26:$M342),IF(B343="","",1/$G$18*FISSO!$D$18*K343))</f>
        <v/>
      </c>
      <c r="N343" s="53" t="str">
        <f>IF(B343="totale",SUM($N$26:N342),IF($B343="","",((1/$G$18*FISSO!$E$18*#REF!))))</f>
        <v/>
      </c>
      <c r="P343" s="56" t="e">
        <f>IF(B343="totale",SUM(P$26:P342),ROUND(M343,2))</f>
        <v>#VALUE!</v>
      </c>
      <c r="Q343" s="56" t="str">
        <f t="shared" si="43"/>
        <v/>
      </c>
      <c r="R343" s="56" t="str">
        <f t="shared" si="45"/>
        <v/>
      </c>
      <c r="S343" s="45"/>
    </row>
    <row r="344" spans="2:19" ht="15" x14ac:dyDescent="0.3">
      <c r="B344" s="32"/>
      <c r="C344" s="36"/>
      <c r="D344" s="37"/>
      <c r="E344" s="37"/>
      <c r="F344" s="37"/>
      <c r="G344" s="37"/>
      <c r="H344" s="37"/>
      <c r="I344" s="38"/>
      <c r="J344" s="38"/>
      <c r="K344" s="39"/>
      <c r="L344" s="23" t="str">
        <f t="shared" si="42"/>
        <v/>
      </c>
      <c r="M344" s="90" t="str">
        <f>IF(B344="totale",SUM(M$26:$M343),IF(B344="","",1/$G$18*FISSO!$D$18*K344))</f>
        <v/>
      </c>
      <c r="N344" s="53" t="str">
        <f>IF(B344="totale",SUM($N$26:N343),IF($B344="","",((1/$G$18*FISSO!$E$18*#REF!))))</f>
        <v/>
      </c>
      <c r="P344" s="56" t="e">
        <f>IF(B344="totale",SUM(P$26:P343),ROUND(M344,2))</f>
        <v>#VALUE!</v>
      </c>
      <c r="Q344" s="56" t="str">
        <f t="shared" si="43"/>
        <v/>
      </c>
      <c r="R344" s="56" t="str">
        <f t="shared" si="45"/>
        <v/>
      </c>
      <c r="S344" s="45"/>
    </row>
    <row r="345" spans="2:19" ht="15" x14ac:dyDescent="0.3">
      <c r="B345" s="32"/>
      <c r="C345" s="36"/>
      <c r="D345" s="37"/>
      <c r="E345" s="37"/>
      <c r="F345" s="37"/>
      <c r="G345" s="37"/>
      <c r="H345" s="37"/>
      <c r="I345" s="38"/>
      <c r="J345" s="38"/>
      <c r="K345" s="39"/>
      <c r="L345" s="23" t="str">
        <f t="shared" si="42"/>
        <v/>
      </c>
      <c r="M345" s="90" t="str">
        <f>IF(B345="totale",SUM(M$26:$M344),IF(B345="","",1/$G$18*FISSO!$D$18*K345))</f>
        <v/>
      </c>
      <c r="N345" s="53" t="str">
        <f>IF(B345="totale",SUM($N$26:N344),IF($B345="","",((1/$G$18*FISSO!$E$18*#REF!))))</f>
        <v/>
      </c>
      <c r="P345" s="56" t="e">
        <f>IF(B345="totale",SUM(P$26:P344),ROUND(M345,2))</f>
        <v>#VALUE!</v>
      </c>
      <c r="Q345" s="56" t="str">
        <f t="shared" si="43"/>
        <v/>
      </c>
      <c r="R345" s="56" t="str">
        <f t="shared" si="45"/>
        <v/>
      </c>
      <c r="S345" s="45"/>
    </row>
    <row r="346" spans="2:19" ht="15" x14ac:dyDescent="0.3">
      <c r="B346" s="32"/>
      <c r="C346" s="36"/>
      <c r="D346" s="37"/>
      <c r="E346" s="37"/>
      <c r="F346" s="37"/>
      <c r="G346" s="37"/>
      <c r="H346" s="37"/>
      <c r="I346" s="38"/>
      <c r="J346" s="38"/>
      <c r="K346" s="39"/>
      <c r="L346" s="23" t="str">
        <f t="shared" si="42"/>
        <v/>
      </c>
      <c r="M346" s="90" t="str">
        <f>IF(B346="totale",SUM(M$26:$M345),IF(B346="","",1/$G$18*FISSO!$D$18*K346))</f>
        <v/>
      </c>
      <c r="N346" s="53" t="str">
        <f>IF(B346="totale",SUM($N$26:N345),IF($B346="","",((1/$G$18*FISSO!$E$18*#REF!))))</f>
        <v/>
      </c>
      <c r="P346" s="56" t="e">
        <f>IF(B346="totale",SUM(P$26:P345),ROUND(M346,2))</f>
        <v>#VALUE!</v>
      </c>
      <c r="Q346" s="56" t="str">
        <f t="shared" si="43"/>
        <v/>
      </c>
      <c r="R346" s="56" t="str">
        <f t="shared" si="45"/>
        <v/>
      </c>
      <c r="S346" s="45"/>
    </row>
    <row r="347" spans="2:19" ht="15" x14ac:dyDescent="0.3">
      <c r="B347" s="32"/>
      <c r="C347" s="36"/>
      <c r="D347" s="37"/>
      <c r="E347" s="37"/>
      <c r="F347" s="37"/>
      <c r="G347" s="37"/>
      <c r="H347" s="37"/>
      <c r="I347" s="38"/>
      <c r="J347" s="38"/>
      <c r="K347" s="39"/>
      <c r="L347" s="23" t="str">
        <f t="shared" si="42"/>
        <v/>
      </c>
      <c r="M347" s="90" t="str">
        <f>IF(B347="totale",SUM(M$26:$M346),IF(B347="","",1/$G$18*FISSO!$D$18*K347))</f>
        <v/>
      </c>
      <c r="N347" s="53" t="str">
        <f>IF(B347="totale",SUM($N$26:N346),IF($B347="","",((1/$G$18*FISSO!$E$18*#REF!))))</f>
        <v/>
      </c>
      <c r="P347" s="56" t="e">
        <f>IF(B347="totale",SUM(P$26:P346),ROUND(M347,2))</f>
        <v>#VALUE!</v>
      </c>
      <c r="Q347" s="56" t="str">
        <f t="shared" si="43"/>
        <v/>
      </c>
      <c r="R347" s="56" t="str">
        <f t="shared" si="45"/>
        <v/>
      </c>
      <c r="S347" s="45"/>
    </row>
    <row r="348" spans="2:19" ht="15" x14ac:dyDescent="0.3">
      <c r="B348" s="32"/>
      <c r="C348" s="36"/>
      <c r="D348" s="37"/>
      <c r="E348" s="37"/>
      <c r="F348" s="37"/>
      <c r="G348" s="37"/>
      <c r="H348" s="37"/>
      <c r="I348" s="38"/>
      <c r="J348" s="38"/>
      <c r="K348" s="39"/>
      <c r="L348" s="23" t="str">
        <f t="shared" si="42"/>
        <v/>
      </c>
      <c r="M348" s="90" t="str">
        <f>IF(B348="totale",SUM(M$26:$M347),IF(B348="","",1/$G$18*FISSO!$D$18*K348))</f>
        <v/>
      </c>
      <c r="N348" s="53" t="str">
        <f>IF(B348="totale",SUM($N$26:N347),IF($B348="","",((1/$G$18*FISSO!$E$18*#REF!))))</f>
        <v/>
      </c>
      <c r="P348" s="56" t="e">
        <f>IF(B348="totale",SUM(P$26:P347),ROUND(M348,2))</f>
        <v>#VALUE!</v>
      </c>
      <c r="Q348" s="56" t="str">
        <f t="shared" si="43"/>
        <v/>
      </c>
      <c r="R348" s="56" t="str">
        <f t="shared" si="45"/>
        <v/>
      </c>
      <c r="S348" s="45"/>
    </row>
    <row r="349" spans="2:19" ht="15" x14ac:dyDescent="0.3">
      <c r="B349" s="32"/>
      <c r="C349" s="36"/>
      <c r="D349" s="37"/>
      <c r="E349" s="37"/>
      <c r="F349" s="37"/>
      <c r="G349" s="37"/>
      <c r="H349" s="37"/>
      <c r="I349" s="38"/>
      <c r="J349" s="38"/>
      <c r="K349" s="39"/>
      <c r="L349" s="23" t="str">
        <f t="shared" si="42"/>
        <v/>
      </c>
      <c r="M349" s="90" t="str">
        <f>IF(B349="totale",SUM(M$26:$M348),IF(B349="","",1/$G$18*FISSO!$D$18*K349))</f>
        <v/>
      </c>
      <c r="N349" s="53" t="str">
        <f>IF(B349="totale",SUM($N$26:N348),IF($B349="","",((1/$G$18*FISSO!$E$18*#REF!))))</f>
        <v/>
      </c>
      <c r="P349" s="56" t="e">
        <f>IF(B349="totale",SUM(P$26:P348),ROUND(M349,2))</f>
        <v>#VALUE!</v>
      </c>
      <c r="Q349" s="56" t="str">
        <f t="shared" si="43"/>
        <v/>
      </c>
      <c r="R349" s="56" t="str">
        <f t="shared" si="45"/>
        <v/>
      </c>
      <c r="S349" s="45"/>
    </row>
    <row r="350" spans="2:19" ht="15" x14ac:dyDescent="0.3">
      <c r="B350" s="32"/>
      <c r="C350" s="36"/>
      <c r="D350" s="37"/>
      <c r="E350" s="37"/>
      <c r="F350" s="37"/>
      <c r="G350" s="37"/>
      <c r="H350" s="37"/>
      <c r="I350" s="38"/>
      <c r="J350" s="38"/>
      <c r="K350" s="39"/>
      <c r="L350" s="23" t="str">
        <f t="shared" si="42"/>
        <v/>
      </c>
      <c r="M350" s="90" t="str">
        <f>IF(B350="totale",SUM(M$26:$M349),IF(B350="","",1/$G$18*FISSO!$D$18*K350))</f>
        <v/>
      </c>
      <c r="N350" s="53" t="str">
        <f>IF(B350="totale",SUM($N$26:N349),IF($B350="","",((1/$G$18*FISSO!$E$18*#REF!))))</f>
        <v/>
      </c>
      <c r="P350" s="56" t="e">
        <f>IF(B350="totale",SUM(P$26:P349),ROUND(M350,2))</f>
        <v>#VALUE!</v>
      </c>
      <c r="Q350" s="56" t="str">
        <f t="shared" si="43"/>
        <v/>
      </c>
      <c r="R350" s="56" t="str">
        <f t="shared" si="45"/>
        <v/>
      </c>
      <c r="S350" s="45"/>
    </row>
    <row r="351" spans="2:19" ht="15" x14ac:dyDescent="0.3">
      <c r="B351" s="32"/>
      <c r="C351" s="36"/>
      <c r="D351" s="37"/>
      <c r="E351" s="37"/>
      <c r="F351" s="37"/>
      <c r="G351" s="37"/>
      <c r="H351" s="37"/>
      <c r="I351" s="38"/>
      <c r="J351" s="38"/>
      <c r="K351" s="39"/>
      <c r="L351" s="23" t="str">
        <f t="shared" si="42"/>
        <v/>
      </c>
      <c r="M351" s="90" t="str">
        <f>IF(B351="totale",SUM(M$26:$M350),IF(B351="","",1/$G$18*FISSO!$D$18*K351))</f>
        <v/>
      </c>
      <c r="N351" s="53" t="str">
        <f>IF(B351="totale",SUM($N$26:N350),IF($B351="","",((1/$G$18*FISSO!$E$18*#REF!))))</f>
        <v/>
      </c>
      <c r="P351" s="56" t="e">
        <f>IF(B351="totale",SUM(P$26:P350),ROUND(M351,2))</f>
        <v>#VALUE!</v>
      </c>
      <c r="Q351" s="56" t="str">
        <f t="shared" si="43"/>
        <v/>
      </c>
      <c r="R351" s="56" t="str">
        <f t="shared" si="45"/>
        <v/>
      </c>
      <c r="S351" s="45"/>
    </row>
    <row r="352" spans="2:19" ht="15" x14ac:dyDescent="0.3">
      <c r="B352" s="32"/>
      <c r="C352" s="36"/>
      <c r="D352" s="37"/>
      <c r="E352" s="37"/>
      <c r="F352" s="37"/>
      <c r="G352" s="37"/>
      <c r="H352" s="37"/>
      <c r="I352" s="38"/>
      <c r="J352" s="38"/>
      <c r="K352" s="39"/>
      <c r="L352" s="23" t="str">
        <f t="shared" si="42"/>
        <v/>
      </c>
      <c r="M352" s="90" t="str">
        <f>IF(B352="totale",SUM(M$26:$M351),IF(B352="","",1/$G$18*FISSO!$D$18*K352))</f>
        <v/>
      </c>
      <c r="N352" s="53" t="str">
        <f>IF(B352="totale",SUM($N$26:N351),IF($B352="","",((1/$G$18*FISSO!$E$18*#REF!))))</f>
        <v/>
      </c>
      <c r="P352" s="56" t="e">
        <f>IF(B352="totale",SUM(P$26:P351),ROUND(M352,2))</f>
        <v>#VALUE!</v>
      </c>
      <c r="Q352" s="56" t="str">
        <f t="shared" si="43"/>
        <v/>
      </c>
      <c r="R352" s="56" t="str">
        <f t="shared" si="45"/>
        <v/>
      </c>
      <c r="S352" s="45"/>
    </row>
    <row r="353" spans="2:19" ht="15" x14ac:dyDescent="0.3">
      <c r="B353" s="32"/>
      <c r="C353" s="36"/>
      <c r="D353" s="37"/>
      <c r="E353" s="37"/>
      <c r="F353" s="37"/>
      <c r="G353" s="37"/>
      <c r="H353" s="37"/>
      <c r="I353" s="38"/>
      <c r="J353" s="38"/>
      <c r="K353" s="39"/>
      <c r="L353" s="23" t="str">
        <f t="shared" si="42"/>
        <v/>
      </c>
      <c r="M353" s="90" t="str">
        <f>IF(B353="totale",SUM(M$26:$M352),IF(B353="","",1/$G$18*FISSO!$D$18*K353))</f>
        <v/>
      </c>
      <c r="N353" s="53" t="str">
        <f>IF(B353="totale",SUM($N$26:N352),IF($B353="","",((1/$G$18*FISSO!$E$18*#REF!))))</f>
        <v/>
      </c>
      <c r="P353" s="56" t="e">
        <f>IF(B353="totale",SUM(P$26:P352),ROUND(M353,2))</f>
        <v>#VALUE!</v>
      </c>
      <c r="Q353" s="56" t="str">
        <f t="shared" si="43"/>
        <v/>
      </c>
      <c r="R353" s="56" t="str">
        <f t="shared" si="45"/>
        <v/>
      </c>
      <c r="S353" s="45"/>
    </row>
    <row r="354" spans="2:19" ht="15" x14ac:dyDescent="0.3">
      <c r="B354" s="32"/>
      <c r="C354" s="36"/>
      <c r="D354" s="37"/>
      <c r="E354" s="37"/>
      <c r="F354" s="37"/>
      <c r="G354" s="37"/>
      <c r="H354" s="37"/>
      <c r="I354" s="38"/>
      <c r="J354" s="38"/>
      <c r="K354" s="39"/>
      <c r="L354" s="23" t="str">
        <f t="shared" si="42"/>
        <v/>
      </c>
      <c r="M354" s="90" t="str">
        <f>IF(B354="totale",SUM(M$26:$M353),IF(B354="","",1/$G$18*FISSO!$D$18*K354))</f>
        <v/>
      </c>
      <c r="N354" s="53" t="str">
        <f>IF(B354="totale",SUM($N$26:N353),IF($B354="","",((1/$G$18*FISSO!$E$18*#REF!))))</f>
        <v/>
      </c>
      <c r="P354" s="56" t="e">
        <f>IF(B354="totale",SUM(P$26:P353),ROUND(M354,2))</f>
        <v>#VALUE!</v>
      </c>
      <c r="Q354" s="56" t="str">
        <f t="shared" si="43"/>
        <v/>
      </c>
      <c r="R354" s="56" t="str">
        <f t="shared" si="45"/>
        <v/>
      </c>
      <c r="S354" s="45"/>
    </row>
    <row r="355" spans="2:19" ht="15" x14ac:dyDescent="0.3">
      <c r="B355" s="32"/>
      <c r="C355" s="36"/>
      <c r="D355" s="37"/>
      <c r="E355" s="37"/>
      <c r="F355" s="37"/>
      <c r="G355" s="37"/>
      <c r="H355" s="37"/>
      <c r="I355" s="38"/>
      <c r="J355" s="38"/>
      <c r="K355" s="39"/>
      <c r="L355" s="23" t="str">
        <f t="shared" si="42"/>
        <v/>
      </c>
      <c r="M355" s="90" t="str">
        <f>IF(B355="totale",SUM(M$26:$M354),IF(B355="","",1/$G$18*FISSO!$D$18*K355))</f>
        <v/>
      </c>
      <c r="N355" s="53" t="str">
        <f>IF(B355="totale",SUM($N$26:N354),IF($B355="","",((1/$G$18*FISSO!$E$18*#REF!))))</f>
        <v/>
      </c>
      <c r="P355" s="56" t="e">
        <f>IF(B355="totale",SUM(P$26:P354),ROUND(M355,2))</f>
        <v>#VALUE!</v>
      </c>
      <c r="Q355" s="56" t="str">
        <f t="shared" si="43"/>
        <v/>
      </c>
      <c r="R355" s="56" t="str">
        <f t="shared" si="45"/>
        <v/>
      </c>
      <c r="S355" s="45"/>
    </row>
    <row r="356" spans="2:19" ht="15" x14ac:dyDescent="0.3">
      <c r="B356" s="32"/>
      <c r="C356" s="36"/>
      <c r="D356" s="37"/>
      <c r="E356" s="37"/>
      <c r="F356" s="37"/>
      <c r="G356" s="37"/>
      <c r="H356" s="37"/>
      <c r="I356" s="38"/>
      <c r="J356" s="38"/>
      <c r="K356" s="39"/>
      <c r="L356" s="23" t="str">
        <f t="shared" si="42"/>
        <v/>
      </c>
      <c r="M356" s="90" t="str">
        <f>IF(B356="totale",SUM(M$26:$M355),IF(B356="","",1/$G$18*FISSO!$D$18*K356))</f>
        <v/>
      </c>
      <c r="N356" s="53" t="str">
        <f>IF(B356="totale",SUM($N$26:N355),IF($B356="","",((1/$G$18*FISSO!$E$18*#REF!))))</f>
        <v/>
      </c>
      <c r="P356" s="56" t="e">
        <f>IF(B356="totale",SUM(P$26:P355),ROUND(M356,2))</f>
        <v>#VALUE!</v>
      </c>
      <c r="Q356" s="56" t="str">
        <f t="shared" si="43"/>
        <v/>
      </c>
      <c r="R356" s="56" t="str">
        <f t="shared" si="45"/>
        <v/>
      </c>
      <c r="S356" s="45"/>
    </row>
    <row r="357" spans="2:19" ht="15" x14ac:dyDescent="0.3">
      <c r="B357" s="32"/>
      <c r="C357" s="36"/>
      <c r="D357" s="37"/>
      <c r="E357" s="37"/>
      <c r="F357" s="37"/>
      <c r="G357" s="37"/>
      <c r="H357" s="37"/>
      <c r="I357" s="38"/>
      <c r="J357" s="38"/>
      <c r="K357" s="39"/>
      <c r="L357" s="23" t="str">
        <f t="shared" ref="L357:L420" si="46">IF(B357="","",G357+K357)</f>
        <v/>
      </c>
      <c r="M357" s="90" t="str">
        <f>IF(B357="totale",SUM(M$26:$M356),IF(B357="","",1/$G$18*FISSO!$D$18*K357))</f>
        <v/>
      </c>
      <c r="N357" s="53" t="str">
        <f>IF(B357="totale",SUM($N$26:N356),IF($B357="","",((1/$G$18*FISSO!$E$18*#REF!))))</f>
        <v/>
      </c>
      <c r="P357" s="56" t="e">
        <f>IF(B357="totale",SUM(P$26:P356),ROUND(M357,2))</f>
        <v>#VALUE!</v>
      </c>
      <c r="Q357" s="56" t="str">
        <f t="shared" ref="Q357:Q420" si="47">IF(B357="","",P357)</f>
        <v/>
      </c>
      <c r="R357" s="56" t="str">
        <f t="shared" si="45"/>
        <v/>
      </c>
      <c r="S357" s="45"/>
    </row>
    <row r="358" spans="2:19" ht="15" x14ac:dyDescent="0.3">
      <c r="B358" s="32"/>
      <c r="C358" s="36"/>
      <c r="D358" s="37"/>
      <c r="E358" s="37"/>
      <c r="F358" s="37"/>
      <c r="G358" s="37"/>
      <c r="H358" s="37"/>
      <c r="I358" s="38"/>
      <c r="J358" s="38"/>
      <c r="K358" s="39"/>
      <c r="L358" s="23" t="str">
        <f t="shared" si="46"/>
        <v/>
      </c>
      <c r="M358" s="90" t="str">
        <f>IF(B358="totale",SUM(M$26:$M357),IF(B358="","",1/$G$18*FISSO!$D$18*K358))</f>
        <v/>
      </c>
      <c r="N358" s="53" t="str">
        <f>IF(B358="totale",SUM($N$26:N357),IF($B358="","",((1/$G$18*FISSO!$E$18*#REF!))))</f>
        <v/>
      </c>
      <c r="P358" s="56" t="e">
        <f>IF(B358="totale",SUM(P$26:P357),ROUND(M358,2))</f>
        <v>#VALUE!</v>
      </c>
      <c r="Q358" s="56" t="str">
        <f t="shared" si="47"/>
        <v/>
      </c>
      <c r="R358" s="56" t="str">
        <f t="shared" si="45"/>
        <v/>
      </c>
      <c r="S358" s="45"/>
    </row>
    <row r="359" spans="2:19" ht="15" x14ac:dyDescent="0.3">
      <c r="B359" s="32"/>
      <c r="C359" s="36"/>
      <c r="D359" s="37"/>
      <c r="E359" s="37"/>
      <c r="F359" s="37"/>
      <c r="G359" s="37"/>
      <c r="H359" s="37"/>
      <c r="I359" s="38"/>
      <c r="J359" s="38"/>
      <c r="K359" s="39"/>
      <c r="L359" s="23" t="str">
        <f t="shared" si="46"/>
        <v/>
      </c>
      <c r="M359" s="90" t="str">
        <f>IF(B359="totale",SUM(M$26:$M358),IF(B359="","",1/$G$18*FISSO!$D$18*K359))</f>
        <v/>
      </c>
      <c r="N359" s="53" t="str">
        <f>IF(B359="totale",SUM($N$26:N358),IF($B359="","",((1/$G$18*FISSO!$E$18*#REF!))))</f>
        <v/>
      </c>
      <c r="P359" s="56" t="e">
        <f>IF(B359="totale",SUM(P$26:P358),ROUND(M359,2))</f>
        <v>#VALUE!</v>
      </c>
      <c r="Q359" s="56" t="str">
        <f t="shared" si="47"/>
        <v/>
      </c>
      <c r="R359" s="56" t="str">
        <f t="shared" si="45"/>
        <v/>
      </c>
      <c r="S359" s="45"/>
    </row>
    <row r="360" spans="2:19" ht="15" x14ac:dyDescent="0.3">
      <c r="B360" s="32"/>
      <c r="C360" s="36"/>
      <c r="D360" s="37"/>
      <c r="E360" s="37"/>
      <c r="F360" s="37"/>
      <c r="G360" s="37"/>
      <c r="H360" s="37"/>
      <c r="I360" s="38"/>
      <c r="J360" s="38"/>
      <c r="K360" s="39"/>
      <c r="L360" s="23" t="str">
        <f t="shared" si="46"/>
        <v/>
      </c>
      <c r="M360" s="90" t="str">
        <f>IF(B360="totale",SUM(M$26:$M359),IF(B360="","",1/$G$18*FISSO!$D$18*K360))</f>
        <v/>
      </c>
      <c r="N360" s="53" t="str">
        <f>IF(B360="totale",SUM($N$26:N359),IF($B360="","",((1/$G$18*FISSO!$E$18*#REF!))))</f>
        <v/>
      </c>
      <c r="P360" s="56" t="e">
        <f>IF(B360="totale",SUM(P$26:P359),ROUND(M360,2))</f>
        <v>#VALUE!</v>
      </c>
      <c r="Q360" s="56" t="str">
        <f t="shared" si="47"/>
        <v/>
      </c>
      <c r="R360" s="56" t="str">
        <f t="shared" si="45"/>
        <v/>
      </c>
      <c r="S360" s="45"/>
    </row>
    <row r="361" spans="2:19" ht="15" x14ac:dyDescent="0.3">
      <c r="B361" s="32"/>
      <c r="C361" s="36"/>
      <c r="D361" s="37"/>
      <c r="E361" s="37"/>
      <c r="F361" s="37"/>
      <c r="G361" s="37"/>
      <c r="H361" s="37"/>
      <c r="I361" s="38"/>
      <c r="J361" s="38"/>
      <c r="K361" s="39"/>
      <c r="L361" s="23" t="str">
        <f t="shared" si="46"/>
        <v/>
      </c>
      <c r="M361" s="90" t="str">
        <f>IF(B361="totale",SUM(M$26:$M360),IF(B361="","",1/$G$18*FISSO!$D$18*K361))</f>
        <v/>
      </c>
      <c r="N361" s="53" t="str">
        <f>IF(B361="totale",SUM($N$26:N360),IF($B361="","",((1/$G$18*FISSO!$E$18*#REF!))))</f>
        <v/>
      </c>
      <c r="P361" s="56" t="e">
        <f>IF(B361="totale",SUM(P$26:P360),ROUND(M361,2))</f>
        <v>#VALUE!</v>
      </c>
      <c r="Q361" s="56" t="str">
        <f t="shared" si="47"/>
        <v/>
      </c>
      <c r="R361" s="56" t="str">
        <f t="shared" si="45"/>
        <v/>
      </c>
      <c r="S361" s="45"/>
    </row>
    <row r="362" spans="2:19" ht="15" x14ac:dyDescent="0.3">
      <c r="B362" s="32"/>
      <c r="C362" s="36"/>
      <c r="D362" s="37"/>
      <c r="E362" s="37"/>
      <c r="F362" s="37"/>
      <c r="G362" s="37"/>
      <c r="H362" s="37"/>
      <c r="I362" s="38"/>
      <c r="J362" s="38"/>
      <c r="K362" s="39"/>
      <c r="L362" s="23" t="str">
        <f t="shared" si="46"/>
        <v/>
      </c>
      <c r="M362" s="90" t="str">
        <f>IF(B362="totale",SUM(M$26:$M361),IF(B362="","",1/$G$18*FISSO!$D$18*K362))</f>
        <v/>
      </c>
      <c r="N362" s="53" t="str">
        <f>IF(B362="totale",SUM($N$26:N361),IF($B362="","",((1/$G$18*FISSO!$E$18*#REF!))))</f>
        <v/>
      </c>
      <c r="P362" s="56" t="e">
        <f>IF(B362="totale",SUM(P$26:P361),ROUND(M362,2))</f>
        <v>#VALUE!</v>
      </c>
      <c r="Q362" s="56" t="str">
        <f t="shared" si="47"/>
        <v/>
      </c>
      <c r="R362" s="56" t="str">
        <f t="shared" si="45"/>
        <v/>
      </c>
      <c r="S362" s="45"/>
    </row>
    <row r="363" spans="2:19" ht="15" x14ac:dyDescent="0.3">
      <c r="B363" s="32"/>
      <c r="C363" s="36"/>
      <c r="D363" s="37"/>
      <c r="E363" s="37"/>
      <c r="F363" s="37"/>
      <c r="G363" s="37"/>
      <c r="H363" s="37"/>
      <c r="I363" s="38"/>
      <c r="J363" s="38"/>
      <c r="K363" s="39"/>
      <c r="L363" s="23" t="str">
        <f t="shared" si="46"/>
        <v/>
      </c>
      <c r="M363" s="90" t="str">
        <f>IF(B363="totale",SUM(M$26:$M362),IF(B363="","",1/$G$18*FISSO!$D$18*K363))</f>
        <v/>
      </c>
      <c r="N363" s="53" t="str">
        <f>IF(B363="totale",SUM($N$26:N362),IF($B363="","",((1/$G$18*FISSO!$E$18*#REF!))))</f>
        <v/>
      </c>
      <c r="P363" s="56" t="e">
        <f>IF(B363="totale",SUM(P$26:P362),ROUND(M363,2))</f>
        <v>#VALUE!</v>
      </c>
      <c r="Q363" s="56" t="str">
        <f t="shared" si="47"/>
        <v/>
      </c>
      <c r="R363" s="56" t="str">
        <f t="shared" si="45"/>
        <v/>
      </c>
      <c r="S363" s="45"/>
    </row>
    <row r="364" spans="2:19" ht="15" x14ac:dyDescent="0.3">
      <c r="B364" s="32"/>
      <c r="C364" s="36"/>
      <c r="D364" s="37"/>
      <c r="E364" s="37"/>
      <c r="F364" s="37"/>
      <c r="G364" s="37"/>
      <c r="H364" s="37"/>
      <c r="I364" s="38"/>
      <c r="J364" s="38"/>
      <c r="K364" s="39"/>
      <c r="L364" s="23" t="str">
        <f t="shared" si="46"/>
        <v/>
      </c>
      <c r="M364" s="90" t="str">
        <f>IF(B364="totale",SUM(M$26:$M363),IF(B364="","",1/$G$18*FISSO!$D$18*K364))</f>
        <v/>
      </c>
      <c r="N364" s="53" t="str">
        <f>IF(B364="totale",SUM($N$26:N363),IF($B364="","",((1/$G$18*FISSO!$E$18*#REF!))))</f>
        <v/>
      </c>
      <c r="P364" s="56" t="e">
        <f>IF(B364="totale",SUM(P$26:P363),ROUND(M364,2))</f>
        <v>#VALUE!</v>
      </c>
      <c r="Q364" s="56" t="str">
        <f t="shared" si="47"/>
        <v/>
      </c>
      <c r="R364" s="56" t="str">
        <f t="shared" si="45"/>
        <v/>
      </c>
      <c r="S364" s="45"/>
    </row>
    <row r="365" spans="2:19" ht="15" x14ac:dyDescent="0.3">
      <c r="B365" s="32"/>
      <c r="C365" s="36"/>
      <c r="D365" s="37"/>
      <c r="E365" s="37"/>
      <c r="F365" s="37"/>
      <c r="G365" s="37"/>
      <c r="H365" s="37"/>
      <c r="I365" s="38"/>
      <c r="J365" s="38"/>
      <c r="K365" s="39"/>
      <c r="L365" s="23" t="str">
        <f t="shared" si="46"/>
        <v/>
      </c>
      <c r="M365" s="90" t="str">
        <f>IF(B365="totale",SUM(M$26:$M364),IF(B365="","",1/$G$18*FISSO!$D$18*K365))</f>
        <v/>
      </c>
      <c r="N365" s="53" t="str">
        <f>IF(B365="totale",SUM($N$26:N364),IF($B365="","",((1/$G$18*FISSO!$E$18*#REF!))))</f>
        <v/>
      </c>
      <c r="P365" s="56" t="e">
        <f>IF(B365="totale",SUM(P$26:P364),ROUND(M365,2))</f>
        <v>#VALUE!</v>
      </c>
      <c r="Q365" s="56" t="str">
        <f t="shared" si="47"/>
        <v/>
      </c>
      <c r="R365" s="56" t="str">
        <f t="shared" ref="R365:R417" si="48">IF(B365="","",K365-P365)</f>
        <v/>
      </c>
      <c r="S365" s="45"/>
    </row>
    <row r="366" spans="2:19" ht="15" x14ac:dyDescent="0.3">
      <c r="B366" s="32"/>
      <c r="C366" s="36"/>
      <c r="D366" s="37"/>
      <c r="E366" s="37"/>
      <c r="F366" s="37"/>
      <c r="G366" s="37"/>
      <c r="H366" s="37"/>
      <c r="I366" s="38"/>
      <c r="J366" s="38"/>
      <c r="K366" s="39"/>
      <c r="L366" s="23" t="str">
        <f t="shared" si="46"/>
        <v/>
      </c>
      <c r="M366" s="90" t="str">
        <f>IF(B366="totale",SUM(M$26:$M365),IF(B366="","",1/$G$18*FISSO!$D$18*K366))</f>
        <v/>
      </c>
      <c r="N366" s="53" t="str">
        <f>IF(B366="totale",SUM($N$26:N365),IF($B366="","",((1/$G$18*FISSO!$E$18*#REF!))))</f>
        <v/>
      </c>
      <c r="P366" s="56" t="e">
        <f>IF(B366="totale",SUM(P$26:P365),ROUND(M366,2))</f>
        <v>#VALUE!</v>
      </c>
      <c r="Q366" s="56" t="str">
        <f t="shared" si="47"/>
        <v/>
      </c>
      <c r="R366" s="56" t="str">
        <f t="shared" si="48"/>
        <v/>
      </c>
      <c r="S366" s="45"/>
    </row>
    <row r="367" spans="2:19" ht="15" x14ac:dyDescent="0.3">
      <c r="B367" s="32"/>
      <c r="C367" s="36"/>
      <c r="D367" s="37"/>
      <c r="E367" s="37"/>
      <c r="F367" s="37"/>
      <c r="G367" s="37"/>
      <c r="H367" s="37"/>
      <c r="I367" s="38"/>
      <c r="J367" s="38"/>
      <c r="K367" s="39"/>
      <c r="L367" s="23" t="str">
        <f t="shared" si="46"/>
        <v/>
      </c>
      <c r="M367" s="90" t="str">
        <f>IF(B367="totale",SUM(M$26:$M366),IF(B367="","",1/$G$18*FISSO!$D$18*K367))</f>
        <v/>
      </c>
      <c r="N367" s="53" t="str">
        <f>IF(B367="totale",SUM($N$26:N366),IF($B367="","",((1/$G$18*FISSO!$E$18*#REF!))))</f>
        <v/>
      </c>
      <c r="P367" s="56" t="e">
        <f>IF(B367="totale",SUM(P$26:P366),ROUND(M367,2))</f>
        <v>#VALUE!</v>
      </c>
      <c r="Q367" s="56" t="str">
        <f t="shared" si="47"/>
        <v/>
      </c>
      <c r="R367" s="56" t="str">
        <f t="shared" si="48"/>
        <v/>
      </c>
      <c r="S367" s="45"/>
    </row>
    <row r="368" spans="2:19" ht="15" x14ac:dyDescent="0.3">
      <c r="B368" s="32"/>
      <c r="C368" s="36"/>
      <c r="D368" s="37"/>
      <c r="E368" s="37"/>
      <c r="F368" s="37"/>
      <c r="G368" s="37"/>
      <c r="H368" s="37"/>
      <c r="I368" s="38"/>
      <c r="J368" s="38"/>
      <c r="K368" s="39"/>
      <c r="L368" s="23" t="str">
        <f t="shared" si="46"/>
        <v/>
      </c>
      <c r="M368" s="90" t="str">
        <f>IF(B368="totale",SUM(M$26:$M367),IF(B368="","",1/$G$18*FISSO!$D$18*K368))</f>
        <v/>
      </c>
      <c r="N368" s="53" t="str">
        <f>IF(B368="totale",SUM($N$26:N367),IF($B368="","",((1/$G$18*FISSO!$E$18*#REF!))))</f>
        <v/>
      </c>
      <c r="P368" s="56" t="e">
        <f>IF(B368="totale",SUM(P$26:P367),ROUND(M368,2))</f>
        <v>#VALUE!</v>
      </c>
      <c r="Q368" s="56" t="str">
        <f t="shared" si="47"/>
        <v/>
      </c>
      <c r="R368" s="56" t="str">
        <f t="shared" si="48"/>
        <v/>
      </c>
      <c r="S368" s="45"/>
    </row>
    <row r="369" spans="2:19" ht="15" x14ac:dyDescent="0.3">
      <c r="B369" s="32"/>
      <c r="C369" s="36"/>
      <c r="D369" s="37"/>
      <c r="E369" s="37"/>
      <c r="F369" s="37"/>
      <c r="G369" s="37"/>
      <c r="H369" s="37"/>
      <c r="I369" s="38"/>
      <c r="J369" s="38"/>
      <c r="K369" s="39"/>
      <c r="L369" s="23" t="str">
        <f t="shared" si="46"/>
        <v/>
      </c>
      <c r="M369" s="90" t="str">
        <f>IF(B369="totale",SUM(M$26:$M368),IF(B369="","",1/$G$18*FISSO!$D$18*K369))</f>
        <v/>
      </c>
      <c r="N369" s="53" t="str">
        <f>IF(B369="totale",SUM($N$26:N368),IF($B369="","",((1/$G$18*FISSO!$E$18*#REF!))))</f>
        <v/>
      </c>
      <c r="P369" s="56" t="e">
        <f>IF(B369="totale",SUM(P$26:P368),ROUND(M369,2))</f>
        <v>#VALUE!</v>
      </c>
      <c r="Q369" s="56" t="str">
        <f t="shared" si="47"/>
        <v/>
      </c>
      <c r="R369" s="56" t="str">
        <f t="shared" si="48"/>
        <v/>
      </c>
      <c r="S369" s="45"/>
    </row>
    <row r="370" spans="2:19" ht="15" x14ac:dyDescent="0.3">
      <c r="B370" s="32"/>
      <c r="C370" s="36"/>
      <c r="D370" s="37"/>
      <c r="E370" s="37"/>
      <c r="F370" s="37"/>
      <c r="G370" s="37"/>
      <c r="H370" s="37"/>
      <c r="I370" s="38"/>
      <c r="J370" s="38"/>
      <c r="K370" s="39"/>
      <c r="L370" s="23" t="str">
        <f t="shared" si="46"/>
        <v/>
      </c>
      <c r="M370" s="90" t="str">
        <f>IF(B370="totale",SUM(M$26:$M369),IF(B370="","",1/$G$18*FISSO!$D$18*K370))</f>
        <v/>
      </c>
      <c r="N370" s="53" t="str">
        <f>IF(B370="totale",SUM($N$26:N369),IF($B370="","",((1/$G$18*FISSO!$E$18*#REF!))))</f>
        <v/>
      </c>
      <c r="P370" s="56" t="e">
        <f>IF(B370="totale",SUM(P$26:P369),ROUND(M370,2))</f>
        <v>#VALUE!</v>
      </c>
      <c r="Q370" s="56" t="str">
        <f t="shared" si="47"/>
        <v/>
      </c>
      <c r="R370" s="56" t="str">
        <f t="shared" si="48"/>
        <v/>
      </c>
      <c r="S370" s="45"/>
    </row>
    <row r="371" spans="2:19" ht="15" x14ac:dyDescent="0.3">
      <c r="B371" s="32"/>
      <c r="C371" s="36"/>
      <c r="D371" s="37"/>
      <c r="E371" s="37"/>
      <c r="F371" s="37"/>
      <c r="G371" s="37"/>
      <c r="H371" s="37"/>
      <c r="I371" s="38"/>
      <c r="J371" s="38"/>
      <c r="K371" s="39"/>
      <c r="L371" s="23" t="str">
        <f t="shared" si="46"/>
        <v/>
      </c>
      <c r="M371" s="90" t="str">
        <f>IF(B371="totale",SUM(M$26:$M370),IF(B371="","",1/$G$18*FISSO!$D$18*K371))</f>
        <v/>
      </c>
      <c r="N371" s="53" t="str">
        <f>IF(B371="totale",SUM($N$26:N370),IF($B371="","",((1/$G$18*FISSO!$E$18*#REF!))))</f>
        <v/>
      </c>
      <c r="P371" s="56" t="e">
        <f>IF(B371="totale",SUM(P$26:P370),ROUND(M371,2))</f>
        <v>#VALUE!</v>
      </c>
      <c r="Q371" s="56" t="str">
        <f t="shared" si="47"/>
        <v/>
      </c>
      <c r="R371" s="56" t="str">
        <f t="shared" si="48"/>
        <v/>
      </c>
      <c r="S371" s="45"/>
    </row>
    <row r="372" spans="2:19" ht="15" x14ac:dyDescent="0.3">
      <c r="B372" s="32"/>
      <c r="C372" s="36"/>
      <c r="D372" s="37"/>
      <c r="E372" s="37"/>
      <c r="F372" s="37"/>
      <c r="G372" s="37"/>
      <c r="H372" s="37"/>
      <c r="I372" s="38"/>
      <c r="J372" s="38"/>
      <c r="K372" s="39"/>
      <c r="L372" s="23" t="str">
        <f t="shared" si="46"/>
        <v/>
      </c>
      <c r="M372" s="90" t="str">
        <f>IF(B372="totale",SUM(M$26:$M371),IF(B372="","",1/$G$18*FISSO!$D$18*K372))</f>
        <v/>
      </c>
      <c r="N372" s="53" t="str">
        <f>IF(B372="totale",SUM($N$26:N371),IF($B372="","",((1/$G$18*FISSO!$E$18*#REF!))))</f>
        <v/>
      </c>
      <c r="P372" s="56" t="e">
        <f>IF(B372="totale",SUM(P$26:P371),ROUND(M372,2))</f>
        <v>#VALUE!</v>
      </c>
      <c r="Q372" s="56" t="str">
        <f t="shared" si="47"/>
        <v/>
      </c>
      <c r="R372" s="56" t="str">
        <f t="shared" si="48"/>
        <v/>
      </c>
      <c r="S372" s="45"/>
    </row>
    <row r="373" spans="2:19" ht="15" x14ac:dyDescent="0.3">
      <c r="B373" s="32"/>
      <c r="C373" s="36"/>
      <c r="D373" s="37"/>
      <c r="E373" s="37"/>
      <c r="F373" s="37"/>
      <c r="G373" s="37"/>
      <c r="H373" s="37"/>
      <c r="I373" s="38"/>
      <c r="J373" s="38"/>
      <c r="K373" s="39"/>
      <c r="L373" s="23" t="str">
        <f t="shared" si="46"/>
        <v/>
      </c>
      <c r="M373" s="90" t="str">
        <f>IF(B373="totale",SUM(M$26:$M372),IF(B373="","",1/$G$18*FISSO!$D$18*K373))</f>
        <v/>
      </c>
      <c r="N373" s="53" t="str">
        <f>IF(B373="totale",SUM($N$26:N372),IF($B373="","",((1/$G$18*FISSO!$E$18*#REF!))))</f>
        <v/>
      </c>
      <c r="P373" s="56" t="e">
        <f>IF(B373="totale",SUM(P$26:P372),ROUND(M373,2))</f>
        <v>#VALUE!</v>
      </c>
      <c r="Q373" s="56" t="str">
        <f t="shared" si="47"/>
        <v/>
      </c>
      <c r="R373" s="56" t="str">
        <f t="shared" si="48"/>
        <v/>
      </c>
      <c r="S373" s="45"/>
    </row>
    <row r="374" spans="2:19" ht="15" x14ac:dyDescent="0.3">
      <c r="B374" s="32"/>
      <c r="C374" s="36"/>
      <c r="D374" s="37"/>
      <c r="E374" s="37"/>
      <c r="F374" s="37"/>
      <c r="G374" s="37"/>
      <c r="H374" s="37"/>
      <c r="I374" s="38"/>
      <c r="J374" s="38"/>
      <c r="K374" s="39"/>
      <c r="L374" s="23" t="str">
        <f t="shared" si="46"/>
        <v/>
      </c>
      <c r="M374" s="90" t="str">
        <f>IF(B374="totale",SUM(M$26:$M373),IF(B374="","",1/$G$18*FISSO!$D$18*K374))</f>
        <v/>
      </c>
      <c r="N374" s="53" t="str">
        <f>IF(B374="totale",SUM($N$26:N373),IF($B374="","",((1/$G$18*FISSO!$E$18*#REF!))))</f>
        <v/>
      </c>
      <c r="P374" s="56" t="e">
        <f>IF(B374="totale",SUM(P$26:P373),ROUND(M374,2))</f>
        <v>#VALUE!</v>
      </c>
      <c r="Q374" s="56" t="str">
        <f t="shared" si="47"/>
        <v/>
      </c>
      <c r="R374" s="56" t="str">
        <f t="shared" si="48"/>
        <v/>
      </c>
      <c r="S374" s="45"/>
    </row>
    <row r="375" spans="2:19" ht="15" x14ac:dyDescent="0.3">
      <c r="B375" s="32"/>
      <c r="C375" s="36"/>
      <c r="D375" s="37"/>
      <c r="E375" s="37"/>
      <c r="F375" s="37"/>
      <c r="G375" s="37"/>
      <c r="H375" s="37"/>
      <c r="I375" s="38"/>
      <c r="J375" s="38"/>
      <c r="K375" s="39"/>
      <c r="L375" s="23" t="str">
        <f t="shared" si="46"/>
        <v/>
      </c>
      <c r="M375" s="90" t="str">
        <f>IF(B375="totale",SUM(M$26:$M374),IF(B375="","",1/$G$18*FISSO!$D$18*K375))</f>
        <v/>
      </c>
      <c r="N375" s="53" t="str">
        <f>IF(B375="totale",SUM($N$26:N374),IF($B375="","",((1/$G$18*FISSO!$E$18*#REF!))))</f>
        <v/>
      </c>
      <c r="P375" s="56" t="e">
        <f>IF(B375="totale",SUM(P$26:P374),ROUND(M375,2))</f>
        <v>#VALUE!</v>
      </c>
      <c r="Q375" s="56" t="str">
        <f t="shared" si="47"/>
        <v/>
      </c>
      <c r="R375" s="56" t="str">
        <f t="shared" si="48"/>
        <v/>
      </c>
      <c r="S375" s="45"/>
    </row>
    <row r="376" spans="2:19" ht="15" x14ac:dyDescent="0.3">
      <c r="B376" s="32"/>
      <c r="C376" s="36"/>
      <c r="D376" s="37"/>
      <c r="E376" s="37"/>
      <c r="F376" s="37"/>
      <c r="G376" s="37"/>
      <c r="H376" s="37"/>
      <c r="I376" s="38"/>
      <c r="J376" s="38"/>
      <c r="K376" s="39"/>
      <c r="L376" s="23" t="str">
        <f t="shared" si="46"/>
        <v/>
      </c>
      <c r="M376" s="90" t="str">
        <f>IF(B376="totale",SUM(M$26:$M375),IF(B376="","",1/$G$18*FISSO!$D$18*K376))</f>
        <v/>
      </c>
      <c r="N376" s="53" t="str">
        <f>IF(B376="totale",SUM($N$26:N375),IF($B376="","",((1/$G$18*FISSO!$E$18*#REF!))))</f>
        <v/>
      </c>
      <c r="P376" s="56" t="e">
        <f>IF(B376="totale",SUM(P$26:P375),ROUND(M376,2))</f>
        <v>#VALUE!</v>
      </c>
      <c r="Q376" s="56" t="str">
        <f t="shared" si="47"/>
        <v/>
      </c>
      <c r="R376" s="56" t="str">
        <f t="shared" si="48"/>
        <v/>
      </c>
      <c r="S376" s="45"/>
    </row>
    <row r="377" spans="2:19" ht="15" x14ac:dyDescent="0.3">
      <c r="B377" s="32"/>
      <c r="C377" s="36"/>
      <c r="D377" s="37"/>
      <c r="E377" s="37"/>
      <c r="F377" s="37"/>
      <c r="G377" s="37"/>
      <c r="H377" s="37"/>
      <c r="I377" s="38"/>
      <c r="J377" s="38"/>
      <c r="K377" s="39"/>
      <c r="L377" s="23" t="str">
        <f t="shared" si="46"/>
        <v/>
      </c>
      <c r="M377" s="90" t="str">
        <f>IF(B377="totale",SUM(M$26:$M376),IF(B377="","",1/$G$18*FISSO!$D$18*K377))</f>
        <v/>
      </c>
      <c r="N377" s="53" t="str">
        <f>IF(B377="totale",SUM($N$26:N376),IF($B377="","",((1/$G$18*FISSO!$E$18*#REF!))))</f>
        <v/>
      </c>
      <c r="P377" s="56" t="e">
        <f>IF(B377="totale",SUM(P$26:P376),ROUND(M377,2))</f>
        <v>#VALUE!</v>
      </c>
      <c r="Q377" s="56" t="str">
        <f t="shared" si="47"/>
        <v/>
      </c>
      <c r="R377" s="56" t="str">
        <f t="shared" si="48"/>
        <v/>
      </c>
      <c r="S377" s="45"/>
    </row>
    <row r="378" spans="2:19" ht="15" x14ac:dyDescent="0.3">
      <c r="B378" s="32"/>
      <c r="C378" s="36"/>
      <c r="D378" s="37"/>
      <c r="E378" s="37"/>
      <c r="F378" s="37"/>
      <c r="G378" s="37"/>
      <c r="H378" s="37"/>
      <c r="I378" s="38"/>
      <c r="J378" s="38"/>
      <c r="K378" s="39"/>
      <c r="L378" s="23" t="str">
        <f t="shared" si="46"/>
        <v/>
      </c>
      <c r="M378" s="90" t="str">
        <f>IF(B378="totale",SUM(M$26:$M377),IF(B378="","",1/$G$18*FISSO!$D$18*K378))</f>
        <v/>
      </c>
      <c r="N378" s="53" t="str">
        <f>IF(B378="totale",SUM($N$26:N377),IF($B378="","",((1/$G$18*FISSO!$E$18*#REF!))))</f>
        <v/>
      </c>
      <c r="P378" s="56" t="e">
        <f>IF(B378="totale",SUM(P$26:P377),ROUND(M378,2))</f>
        <v>#VALUE!</v>
      </c>
      <c r="Q378" s="56" t="str">
        <f t="shared" si="47"/>
        <v/>
      </c>
      <c r="R378" s="56" t="str">
        <f t="shared" si="48"/>
        <v/>
      </c>
      <c r="S378" s="45"/>
    </row>
    <row r="379" spans="2:19" ht="15" x14ac:dyDescent="0.3">
      <c r="B379" s="32"/>
      <c r="C379" s="36"/>
      <c r="D379" s="37"/>
      <c r="E379" s="37"/>
      <c r="F379" s="37"/>
      <c r="G379" s="37"/>
      <c r="H379" s="37"/>
      <c r="I379" s="38"/>
      <c r="J379" s="38"/>
      <c r="K379" s="39"/>
      <c r="L379" s="23" t="str">
        <f t="shared" si="46"/>
        <v/>
      </c>
      <c r="M379" s="90" t="str">
        <f>IF(B379="totale",SUM(M$26:$M378),IF(B379="","",1/$G$18*FISSO!$D$18*K379))</f>
        <v/>
      </c>
      <c r="N379" s="53" t="str">
        <f>IF(B379="totale",SUM($N$26:N378),IF($B379="","",((1/$G$18*FISSO!$E$18*#REF!))))</f>
        <v/>
      </c>
      <c r="P379" s="56" t="e">
        <f>IF(B379="totale",SUM(P$26:P378),ROUND(M379,2))</f>
        <v>#VALUE!</v>
      </c>
      <c r="Q379" s="56" t="str">
        <f t="shared" si="47"/>
        <v/>
      </c>
      <c r="R379" s="56" t="str">
        <f t="shared" si="48"/>
        <v/>
      </c>
      <c r="S379" s="45"/>
    </row>
    <row r="380" spans="2:19" ht="15" x14ac:dyDescent="0.3">
      <c r="B380" s="32"/>
      <c r="C380" s="36"/>
      <c r="D380" s="37"/>
      <c r="E380" s="37"/>
      <c r="F380" s="37"/>
      <c r="G380" s="37"/>
      <c r="H380" s="37"/>
      <c r="I380" s="38"/>
      <c r="J380" s="38"/>
      <c r="K380" s="39"/>
      <c r="L380" s="23" t="str">
        <f t="shared" si="46"/>
        <v/>
      </c>
      <c r="M380" s="90" t="str">
        <f>IF(B380="totale",SUM(M$26:$M379),IF(B380="","",1/$G$18*FISSO!$D$18*K380))</f>
        <v/>
      </c>
      <c r="N380" s="53" t="str">
        <f>IF(B380="totale",SUM($N$26:N379),IF($B380="","",((1/$G$18*FISSO!$E$18*#REF!))))</f>
        <v/>
      </c>
      <c r="P380" s="56" t="e">
        <f>IF(B380="totale",SUM(P$26:P379),ROUND(M380,2))</f>
        <v>#VALUE!</v>
      </c>
      <c r="Q380" s="56" t="str">
        <f t="shared" si="47"/>
        <v/>
      </c>
      <c r="R380" s="56" t="str">
        <f t="shared" si="48"/>
        <v/>
      </c>
      <c r="S380" s="45"/>
    </row>
    <row r="381" spans="2:19" ht="15" x14ac:dyDescent="0.3">
      <c r="B381" s="32"/>
      <c r="C381" s="36"/>
      <c r="D381" s="37"/>
      <c r="E381" s="37"/>
      <c r="F381" s="37"/>
      <c r="G381" s="37"/>
      <c r="H381" s="37"/>
      <c r="I381" s="38"/>
      <c r="J381" s="38"/>
      <c r="K381" s="39"/>
      <c r="L381" s="23" t="str">
        <f t="shared" si="46"/>
        <v/>
      </c>
      <c r="M381" s="90" t="str">
        <f>IF(B381="totale",SUM(M$26:$M380),IF(B381="","",1/$G$18*FISSO!$D$18*K381))</f>
        <v/>
      </c>
      <c r="N381" s="53" t="str">
        <f>IF(B381="totale",SUM($N$26:N380),IF($B381="","",((1/$G$18*FISSO!$E$18*#REF!))))</f>
        <v/>
      </c>
      <c r="P381" s="56" t="e">
        <f>IF(B381="totale",SUM(P$26:P380),ROUND(M381,2))</f>
        <v>#VALUE!</v>
      </c>
      <c r="Q381" s="56" t="str">
        <f t="shared" si="47"/>
        <v/>
      </c>
      <c r="R381" s="56" t="str">
        <f t="shared" si="48"/>
        <v/>
      </c>
      <c r="S381" s="45"/>
    </row>
    <row r="382" spans="2:19" ht="15" x14ac:dyDescent="0.3">
      <c r="B382" s="32"/>
      <c r="C382" s="36"/>
      <c r="D382" s="37"/>
      <c r="E382" s="37"/>
      <c r="F382" s="37"/>
      <c r="G382" s="37"/>
      <c r="H382" s="37"/>
      <c r="I382" s="38"/>
      <c r="J382" s="38"/>
      <c r="K382" s="39"/>
      <c r="L382" s="23" t="str">
        <f t="shared" si="46"/>
        <v/>
      </c>
      <c r="M382" s="90" t="str">
        <f>IF(B382="totale",SUM(M$26:$M381),IF(B382="","",1/$G$18*FISSO!$D$18*K382))</f>
        <v/>
      </c>
      <c r="N382" s="53" t="str">
        <f>IF(B382="totale",SUM($N$26:N381),IF($B382="","",((1/$G$18*FISSO!$E$18*#REF!))))</f>
        <v/>
      </c>
      <c r="P382" s="56" t="e">
        <f>IF(B382="totale",SUM(P$26:P381),ROUND(M382,2))</f>
        <v>#VALUE!</v>
      </c>
      <c r="Q382" s="56" t="str">
        <f t="shared" si="47"/>
        <v/>
      </c>
      <c r="R382" s="56" t="str">
        <f t="shared" si="48"/>
        <v/>
      </c>
      <c r="S382" s="45"/>
    </row>
    <row r="383" spans="2:19" ht="15" x14ac:dyDescent="0.3">
      <c r="B383" s="32"/>
      <c r="C383" s="36"/>
      <c r="D383" s="37"/>
      <c r="E383" s="37"/>
      <c r="F383" s="37"/>
      <c r="G383" s="37"/>
      <c r="H383" s="37"/>
      <c r="I383" s="38"/>
      <c r="J383" s="38"/>
      <c r="K383" s="39"/>
      <c r="L383" s="23" t="str">
        <f t="shared" si="46"/>
        <v/>
      </c>
      <c r="M383" s="90" t="str">
        <f>IF(B383="totale",SUM(M$26:$M382),IF(B383="","",1/$G$18*FISSO!$D$18*K383))</f>
        <v/>
      </c>
      <c r="N383" s="53" t="str">
        <f>IF(B383="totale",SUM($N$26:N382),IF($B383="","",((1/$G$18*FISSO!$E$18*#REF!))))</f>
        <v/>
      </c>
      <c r="P383" s="56" t="e">
        <f>IF(B383="totale",SUM(P$26:P382),ROUND(M383,2))</f>
        <v>#VALUE!</v>
      </c>
      <c r="Q383" s="56" t="str">
        <f t="shared" si="47"/>
        <v/>
      </c>
      <c r="R383" s="56" t="str">
        <f t="shared" si="48"/>
        <v/>
      </c>
      <c r="S383" s="45"/>
    </row>
    <row r="384" spans="2:19" ht="15" x14ac:dyDescent="0.3">
      <c r="B384" s="32"/>
      <c r="C384" s="36"/>
      <c r="D384" s="37"/>
      <c r="E384" s="37"/>
      <c r="F384" s="37"/>
      <c r="G384" s="37"/>
      <c r="H384" s="37"/>
      <c r="I384" s="38"/>
      <c r="J384" s="38"/>
      <c r="K384" s="39"/>
      <c r="L384" s="23" t="str">
        <f t="shared" si="46"/>
        <v/>
      </c>
      <c r="M384" s="90" t="str">
        <f>IF(B384="totale",SUM(M$26:$M383),IF(B384="","",1/$G$18*FISSO!$D$18*K384))</f>
        <v/>
      </c>
      <c r="N384" s="53" t="str">
        <f>IF(B384="totale",SUM($N$26:N383),IF($B384="","",((1/$G$18*FISSO!$E$18*#REF!))))</f>
        <v/>
      </c>
      <c r="P384" s="56" t="e">
        <f>IF(B384="totale",SUM(P$26:P383),ROUND(M384,2))</f>
        <v>#VALUE!</v>
      </c>
      <c r="Q384" s="56" t="str">
        <f t="shared" si="47"/>
        <v/>
      </c>
      <c r="R384" s="56" t="str">
        <f t="shared" si="48"/>
        <v/>
      </c>
      <c r="S384" s="45"/>
    </row>
    <row r="385" spans="2:19" ht="15" x14ac:dyDescent="0.3">
      <c r="B385" s="32"/>
      <c r="C385" s="36"/>
      <c r="D385" s="37"/>
      <c r="E385" s="37"/>
      <c r="F385" s="37"/>
      <c r="G385" s="37"/>
      <c r="H385" s="37"/>
      <c r="I385" s="38"/>
      <c r="J385" s="38"/>
      <c r="K385" s="39"/>
      <c r="L385" s="23" t="str">
        <f t="shared" si="46"/>
        <v/>
      </c>
      <c r="M385" s="90" t="str">
        <f>IF(B385="totale",SUM(M$26:$M384),IF(B385="","",1/$G$18*FISSO!$D$18*K385))</f>
        <v/>
      </c>
      <c r="N385" s="53" t="str">
        <f>IF(B385="totale",SUM($N$26:N384),IF($B385="","",((1/$G$18*FISSO!$E$18*#REF!))))</f>
        <v/>
      </c>
      <c r="P385" s="56" t="e">
        <f>IF(B385="totale",SUM(P$26:P384),ROUND(M385,2))</f>
        <v>#VALUE!</v>
      </c>
      <c r="Q385" s="56" t="str">
        <f t="shared" si="47"/>
        <v/>
      </c>
      <c r="R385" s="56" t="str">
        <f t="shared" si="48"/>
        <v/>
      </c>
      <c r="S385" s="45"/>
    </row>
    <row r="386" spans="2:19" ht="15" x14ac:dyDescent="0.3">
      <c r="B386" s="32"/>
      <c r="C386" s="36"/>
      <c r="D386" s="37"/>
      <c r="E386" s="37"/>
      <c r="F386" s="37"/>
      <c r="G386" s="37"/>
      <c r="H386" s="37"/>
      <c r="I386" s="38"/>
      <c r="J386" s="38"/>
      <c r="K386" s="39"/>
      <c r="L386" s="23" t="str">
        <f t="shared" si="46"/>
        <v/>
      </c>
      <c r="M386" s="90" t="str">
        <f>IF(B386="totale",SUM(M$26:$M385),IF(B386="","",1/$G$18*FISSO!$D$18*K386))</f>
        <v/>
      </c>
      <c r="N386" s="53" t="str">
        <f>IF(B386="totale",SUM($N$26:N385),IF($B386="","",((1/$G$18*FISSO!$E$18*#REF!))))</f>
        <v/>
      </c>
      <c r="P386" s="56" t="e">
        <f>IF(B386="totale",SUM(P$26:P385),ROUND(M386,2))</f>
        <v>#VALUE!</v>
      </c>
      <c r="Q386" s="56" t="str">
        <f t="shared" si="47"/>
        <v/>
      </c>
      <c r="R386" s="56" t="str">
        <f t="shared" si="48"/>
        <v/>
      </c>
      <c r="S386" s="45"/>
    </row>
    <row r="387" spans="2:19" ht="15" x14ac:dyDescent="0.3">
      <c r="B387" s="32"/>
      <c r="C387" s="36"/>
      <c r="D387" s="37"/>
      <c r="E387" s="37"/>
      <c r="F387" s="37"/>
      <c r="G387" s="37"/>
      <c r="H387" s="37"/>
      <c r="I387" s="38"/>
      <c r="J387" s="38"/>
      <c r="K387" s="39"/>
      <c r="L387" s="23" t="str">
        <f t="shared" si="46"/>
        <v/>
      </c>
      <c r="M387" s="90" t="str">
        <f>IF(B387="totale",SUM(M$26:$M386),IF(B387="","",1/$G$18*FISSO!$D$18*K387))</f>
        <v/>
      </c>
      <c r="N387" s="53" t="str">
        <f>IF(B387="totale",SUM($N$26:N386),IF($B387="","",((1/$G$18*FISSO!$E$18*#REF!))))</f>
        <v/>
      </c>
      <c r="P387" s="56" t="e">
        <f>IF(B387="totale",SUM(P$26:P386),ROUND(M387,2))</f>
        <v>#VALUE!</v>
      </c>
      <c r="Q387" s="56" t="str">
        <f t="shared" si="47"/>
        <v/>
      </c>
      <c r="R387" s="56" t="str">
        <f t="shared" si="48"/>
        <v/>
      </c>
      <c r="S387" s="45"/>
    </row>
    <row r="388" spans="2:19" ht="15" x14ac:dyDescent="0.3">
      <c r="B388" s="32"/>
      <c r="C388" s="36"/>
      <c r="D388" s="37"/>
      <c r="E388" s="37"/>
      <c r="F388" s="37"/>
      <c r="G388" s="37"/>
      <c r="H388" s="37"/>
      <c r="I388" s="38"/>
      <c r="J388" s="38"/>
      <c r="K388" s="39"/>
      <c r="L388" s="23" t="str">
        <f t="shared" si="46"/>
        <v/>
      </c>
      <c r="M388" s="90" t="str">
        <f>IF(B388="totale",SUM(M$26:$M387),IF(B388="","",1/$G$18*FISSO!$D$18*K388))</f>
        <v/>
      </c>
      <c r="N388" s="53" t="str">
        <f>IF(B388="totale",SUM($N$26:N387),IF($B388="","",((1/$G$18*FISSO!$E$18*#REF!))))</f>
        <v/>
      </c>
      <c r="P388" s="56" t="e">
        <f>IF(B388="totale",SUM(P$26:P387),ROUND(M388,2))</f>
        <v>#VALUE!</v>
      </c>
      <c r="Q388" s="56" t="str">
        <f t="shared" si="47"/>
        <v/>
      </c>
      <c r="R388" s="56" t="str">
        <f t="shared" si="48"/>
        <v/>
      </c>
      <c r="S388" s="45"/>
    </row>
    <row r="389" spans="2:19" ht="15" x14ac:dyDescent="0.3">
      <c r="B389" s="32"/>
      <c r="C389" s="36"/>
      <c r="D389" s="37"/>
      <c r="E389" s="37"/>
      <c r="F389" s="37"/>
      <c r="G389" s="37"/>
      <c r="H389" s="37"/>
      <c r="I389" s="38"/>
      <c r="J389" s="38"/>
      <c r="K389" s="39"/>
      <c r="L389" s="23" t="str">
        <f t="shared" si="46"/>
        <v/>
      </c>
      <c r="M389" s="90" t="str">
        <f>IF(B389="totale",SUM(M$26:$M388),IF(B389="","",1/$G$18*FISSO!$D$18*K389))</f>
        <v/>
      </c>
      <c r="N389" s="53" t="str">
        <f>IF(B389="totale",SUM($N$26:N388),IF($B389="","",((1/$G$18*FISSO!$E$18*#REF!))))</f>
        <v/>
      </c>
      <c r="P389" s="56" t="e">
        <f>IF(B389="totale",SUM(P$26:P388),ROUND(M389,2))</f>
        <v>#VALUE!</v>
      </c>
      <c r="Q389" s="56" t="str">
        <f t="shared" si="47"/>
        <v/>
      </c>
      <c r="R389" s="56" t="str">
        <f t="shared" si="48"/>
        <v/>
      </c>
      <c r="S389" s="45"/>
    </row>
    <row r="390" spans="2:19" ht="15" x14ac:dyDescent="0.3">
      <c r="B390" s="32"/>
      <c r="C390" s="36"/>
      <c r="D390" s="37"/>
      <c r="E390" s="37"/>
      <c r="F390" s="37"/>
      <c r="G390" s="37"/>
      <c r="H390" s="37"/>
      <c r="I390" s="38"/>
      <c r="J390" s="38"/>
      <c r="K390" s="39"/>
      <c r="L390" s="23" t="str">
        <f t="shared" si="46"/>
        <v/>
      </c>
      <c r="M390" s="90" t="str">
        <f>IF(B390="totale",SUM(M$26:$M389),IF(B390="","",1/$G$18*FISSO!$D$18*K390))</f>
        <v/>
      </c>
      <c r="N390" s="53" t="str">
        <f>IF(B390="totale",SUM($N$26:N389),IF($B390="","",((1/$G$18*FISSO!$E$18*#REF!))))</f>
        <v/>
      </c>
      <c r="P390" s="56" t="e">
        <f>IF(B390="totale",SUM(P$26:P389),ROUND(M390,2))</f>
        <v>#VALUE!</v>
      </c>
      <c r="Q390" s="56" t="str">
        <f t="shared" si="47"/>
        <v/>
      </c>
      <c r="R390" s="56" t="str">
        <f t="shared" si="48"/>
        <v/>
      </c>
      <c r="S390" s="45"/>
    </row>
    <row r="391" spans="2:19" ht="15" x14ac:dyDescent="0.3">
      <c r="B391" s="32"/>
      <c r="C391" s="36"/>
      <c r="D391" s="37"/>
      <c r="E391" s="37"/>
      <c r="F391" s="37"/>
      <c r="G391" s="37"/>
      <c r="H391" s="37"/>
      <c r="I391" s="38"/>
      <c r="J391" s="38"/>
      <c r="K391" s="39"/>
      <c r="L391" s="23" t="str">
        <f t="shared" si="46"/>
        <v/>
      </c>
      <c r="M391" s="90" t="str">
        <f>IF(B391="totale",SUM(M$26:$M390),IF(B391="","",1/$G$18*FISSO!$D$18*K391))</f>
        <v/>
      </c>
      <c r="N391" s="53" t="str">
        <f>IF(B391="totale",SUM($N$26:N390),IF($B391="","",((1/$G$18*FISSO!$E$18*#REF!))))</f>
        <v/>
      </c>
      <c r="P391" s="56" t="e">
        <f>IF(B391="totale",SUM(P$26:P390),ROUND(M391,2))</f>
        <v>#VALUE!</v>
      </c>
      <c r="Q391" s="56" t="str">
        <f t="shared" si="47"/>
        <v/>
      </c>
      <c r="R391" s="56" t="str">
        <f t="shared" si="48"/>
        <v/>
      </c>
      <c r="S391" s="45"/>
    </row>
    <row r="392" spans="2:19" ht="15" x14ac:dyDescent="0.3">
      <c r="B392" s="32"/>
      <c r="C392" s="36"/>
      <c r="D392" s="37"/>
      <c r="E392" s="37"/>
      <c r="F392" s="37"/>
      <c r="G392" s="37"/>
      <c r="H392" s="37"/>
      <c r="I392" s="38"/>
      <c r="J392" s="38"/>
      <c r="K392" s="39"/>
      <c r="L392" s="23" t="str">
        <f t="shared" si="46"/>
        <v/>
      </c>
      <c r="M392" s="90" t="str">
        <f>IF(B392="totale",SUM(M$26:$M391),IF(B392="","",1/$G$18*FISSO!$D$18*K392))</f>
        <v/>
      </c>
      <c r="N392" s="53" t="str">
        <f>IF(B392="totale",SUM($N$26:N391),IF($B392="","",((1/$G$18*FISSO!$E$18*#REF!))))</f>
        <v/>
      </c>
      <c r="P392" s="56" t="e">
        <f>IF(B392="totale",SUM(P$26:P391),ROUND(M392,2))</f>
        <v>#VALUE!</v>
      </c>
      <c r="Q392" s="56" t="str">
        <f t="shared" si="47"/>
        <v/>
      </c>
      <c r="R392" s="56" t="str">
        <f t="shared" si="48"/>
        <v/>
      </c>
      <c r="S392" s="45"/>
    </row>
    <row r="393" spans="2:19" ht="15" x14ac:dyDescent="0.3">
      <c r="B393" s="32"/>
      <c r="C393" s="36"/>
      <c r="D393" s="37"/>
      <c r="E393" s="37"/>
      <c r="F393" s="37"/>
      <c r="G393" s="37"/>
      <c r="H393" s="37"/>
      <c r="I393" s="38"/>
      <c r="J393" s="38"/>
      <c r="K393" s="39"/>
      <c r="L393" s="23" t="str">
        <f t="shared" si="46"/>
        <v/>
      </c>
      <c r="M393" s="90" t="str">
        <f>IF(B393="totale",SUM(M$26:$M392),IF(B393="","",1/$G$18*FISSO!$D$18*K393))</f>
        <v/>
      </c>
      <c r="N393" s="53" t="str">
        <f>IF(B393="totale",SUM($N$26:N392),IF($B393="","",((1/$G$18*FISSO!$E$18*#REF!))))</f>
        <v/>
      </c>
      <c r="P393" s="56" t="e">
        <f>IF(B393="totale",SUM(P$26:P392),ROUND(M393,2))</f>
        <v>#VALUE!</v>
      </c>
      <c r="Q393" s="56" t="str">
        <f t="shared" si="47"/>
        <v/>
      </c>
      <c r="R393" s="56" t="str">
        <f t="shared" si="48"/>
        <v/>
      </c>
      <c r="S393" s="45"/>
    </row>
    <row r="394" spans="2:19" ht="15" x14ac:dyDescent="0.3">
      <c r="B394" s="32"/>
      <c r="C394" s="36"/>
      <c r="D394" s="37"/>
      <c r="E394" s="37"/>
      <c r="F394" s="37"/>
      <c r="G394" s="37"/>
      <c r="H394" s="37"/>
      <c r="I394" s="38"/>
      <c r="J394" s="38"/>
      <c r="K394" s="39"/>
      <c r="L394" s="23" t="str">
        <f t="shared" si="46"/>
        <v/>
      </c>
      <c r="M394" s="90" t="str">
        <f>IF(B394="totale",SUM(M$26:$M393),IF(B394="","",1/$G$18*FISSO!$D$18*K394))</f>
        <v/>
      </c>
      <c r="N394" s="53" t="str">
        <f>IF(B394="totale",SUM($N$26:N393),IF($B394="","",((1/$G$18*FISSO!$E$18*#REF!))))</f>
        <v/>
      </c>
      <c r="P394" s="56" t="e">
        <f>IF(B394="totale",SUM(P$26:P393),ROUND(M394,2))</f>
        <v>#VALUE!</v>
      </c>
      <c r="Q394" s="56" t="str">
        <f t="shared" si="47"/>
        <v/>
      </c>
      <c r="R394" s="56" t="str">
        <f t="shared" si="48"/>
        <v/>
      </c>
      <c r="S394" s="45"/>
    </row>
    <row r="395" spans="2:19" ht="15" x14ac:dyDescent="0.3">
      <c r="B395" s="32"/>
      <c r="C395" s="36"/>
      <c r="D395" s="37"/>
      <c r="E395" s="37"/>
      <c r="F395" s="37"/>
      <c r="G395" s="37"/>
      <c r="H395" s="37"/>
      <c r="I395" s="38"/>
      <c r="J395" s="38"/>
      <c r="K395" s="39"/>
      <c r="L395" s="23" t="str">
        <f t="shared" si="46"/>
        <v/>
      </c>
      <c r="M395" s="90" t="str">
        <f>IF(B395="totale",SUM(M$26:$M394),IF(B395="","",1/$G$18*FISSO!$D$18*K395))</f>
        <v/>
      </c>
      <c r="N395" s="53" t="str">
        <f>IF(B395="totale",SUM($N$26:N394),IF($B395="","",((1/$G$18*FISSO!$E$18*#REF!))))</f>
        <v/>
      </c>
      <c r="P395" s="56" t="e">
        <f>IF(B395="totale",SUM(P$26:P394),ROUND(M395,2))</f>
        <v>#VALUE!</v>
      </c>
      <c r="Q395" s="56" t="str">
        <f t="shared" si="47"/>
        <v/>
      </c>
      <c r="R395" s="56" t="str">
        <f t="shared" si="48"/>
        <v/>
      </c>
      <c r="S395" s="45"/>
    </row>
    <row r="396" spans="2:19" ht="15" x14ac:dyDescent="0.3">
      <c r="B396" s="32"/>
      <c r="C396" s="36"/>
      <c r="D396" s="37"/>
      <c r="E396" s="37"/>
      <c r="F396" s="37"/>
      <c r="G396" s="37"/>
      <c r="H396" s="37"/>
      <c r="I396" s="38"/>
      <c r="J396" s="38"/>
      <c r="K396" s="39"/>
      <c r="L396" s="23" t="str">
        <f t="shared" si="46"/>
        <v/>
      </c>
      <c r="M396" s="90" t="str">
        <f>IF(B396="totale",SUM(M$26:$M395),IF(B396="","",1/$G$18*FISSO!$D$18*K396))</f>
        <v/>
      </c>
      <c r="N396" s="53" t="str">
        <f>IF(B396="totale",SUM($N$26:N395),IF($B396="","",((1/$G$18*FISSO!$E$18*#REF!))))</f>
        <v/>
      </c>
      <c r="P396" s="56" t="e">
        <f>IF(B396="totale",SUM(P$26:P395),ROUND(M396,2))</f>
        <v>#VALUE!</v>
      </c>
      <c r="Q396" s="56" t="str">
        <f t="shared" si="47"/>
        <v/>
      </c>
      <c r="R396" s="56" t="str">
        <f t="shared" si="48"/>
        <v/>
      </c>
      <c r="S396" s="45"/>
    </row>
    <row r="397" spans="2:19" ht="15" x14ac:dyDescent="0.3">
      <c r="B397" s="32"/>
      <c r="C397" s="36"/>
      <c r="D397" s="37"/>
      <c r="E397" s="37"/>
      <c r="F397" s="37"/>
      <c r="G397" s="37"/>
      <c r="H397" s="37"/>
      <c r="I397" s="38"/>
      <c r="J397" s="38"/>
      <c r="K397" s="39"/>
      <c r="L397" s="23" t="str">
        <f t="shared" si="46"/>
        <v/>
      </c>
      <c r="M397" s="90" t="str">
        <f>IF(B397="totale",SUM(M$26:$M396),IF(B397="","",1/$G$18*FISSO!$D$18*K397))</f>
        <v/>
      </c>
      <c r="N397" s="53" t="str">
        <f>IF(B397="totale",SUM($N$26:N396),IF($B397="","",((1/$G$18*FISSO!$E$18*#REF!))))</f>
        <v/>
      </c>
      <c r="P397" s="56" t="e">
        <f>IF(B397="totale",SUM(P$26:P396),ROUND(M397,2))</f>
        <v>#VALUE!</v>
      </c>
      <c r="Q397" s="56" t="str">
        <f t="shared" si="47"/>
        <v/>
      </c>
      <c r="R397" s="56" t="str">
        <f t="shared" si="48"/>
        <v/>
      </c>
      <c r="S397" s="45"/>
    </row>
    <row r="398" spans="2:19" ht="15" x14ac:dyDescent="0.3">
      <c r="B398" s="32"/>
      <c r="C398" s="36"/>
      <c r="D398" s="37"/>
      <c r="E398" s="37"/>
      <c r="F398" s="37"/>
      <c r="G398" s="37"/>
      <c r="H398" s="37"/>
      <c r="I398" s="38"/>
      <c r="J398" s="38"/>
      <c r="K398" s="39"/>
      <c r="L398" s="23" t="str">
        <f t="shared" si="46"/>
        <v/>
      </c>
      <c r="M398" s="90" t="str">
        <f>IF(B398="totale",SUM(M$26:$M397),IF(B398="","",1/$G$18*FISSO!$D$18*K398))</f>
        <v/>
      </c>
      <c r="N398" s="53" t="str">
        <f>IF(B398="totale",SUM($N$26:N397),IF($B398="","",((1/$G$18*FISSO!$E$18*#REF!))))</f>
        <v/>
      </c>
      <c r="P398" s="56" t="e">
        <f>IF(B398="totale",SUM(P$26:P397),ROUND(M398,2))</f>
        <v>#VALUE!</v>
      </c>
      <c r="Q398" s="56" t="str">
        <f t="shared" si="47"/>
        <v/>
      </c>
      <c r="R398" s="56" t="str">
        <f t="shared" si="48"/>
        <v/>
      </c>
      <c r="S398" s="45"/>
    </row>
    <row r="399" spans="2:19" ht="15" x14ac:dyDescent="0.3">
      <c r="B399" s="32"/>
      <c r="C399" s="36"/>
      <c r="D399" s="37"/>
      <c r="E399" s="37"/>
      <c r="F399" s="37"/>
      <c r="G399" s="37"/>
      <c r="H399" s="37"/>
      <c r="I399" s="38"/>
      <c r="J399" s="38"/>
      <c r="K399" s="39"/>
      <c r="L399" s="23" t="str">
        <f t="shared" si="46"/>
        <v/>
      </c>
      <c r="M399" s="90" t="str">
        <f>IF(B399="totale",SUM(M$26:$M398),IF(B399="","",1/$G$18*FISSO!$D$18*K399))</f>
        <v/>
      </c>
      <c r="N399" s="53" t="str">
        <f>IF(B399="totale",SUM($N$26:N398),IF($B399="","",((1/$G$18*FISSO!$E$18*#REF!))))</f>
        <v/>
      </c>
      <c r="P399" s="56" t="e">
        <f>IF(B399="totale",SUM(P$26:P398),ROUND(M399,2))</f>
        <v>#VALUE!</v>
      </c>
      <c r="Q399" s="56" t="str">
        <f t="shared" si="47"/>
        <v/>
      </c>
      <c r="R399" s="56" t="str">
        <f t="shared" si="48"/>
        <v/>
      </c>
      <c r="S399" s="45"/>
    </row>
    <row r="400" spans="2:19" ht="15" x14ac:dyDescent="0.3">
      <c r="B400" s="32"/>
      <c r="C400" s="36"/>
      <c r="D400" s="37"/>
      <c r="E400" s="37"/>
      <c r="F400" s="37"/>
      <c r="G400" s="37"/>
      <c r="H400" s="37"/>
      <c r="I400" s="38"/>
      <c r="J400" s="38"/>
      <c r="K400" s="39"/>
      <c r="L400" s="23" t="str">
        <f t="shared" si="46"/>
        <v/>
      </c>
      <c r="M400" s="90" t="str">
        <f>IF(B400="totale",SUM(M$26:$M399),IF(B400="","",1/$G$18*FISSO!$D$18*K400))</f>
        <v/>
      </c>
      <c r="N400" s="53" t="str">
        <f>IF(B400="totale",SUM($N$26:N399),IF($B400="","",((1/$G$18*FISSO!$E$18*#REF!))))</f>
        <v/>
      </c>
      <c r="P400" s="56" t="e">
        <f>IF(B400="totale",SUM(P$26:P399),ROUND(M400,2))</f>
        <v>#VALUE!</v>
      </c>
      <c r="Q400" s="56" t="str">
        <f t="shared" si="47"/>
        <v/>
      </c>
      <c r="R400" s="56" t="str">
        <f t="shared" si="48"/>
        <v/>
      </c>
      <c r="S400" s="45"/>
    </row>
    <row r="401" spans="2:19" ht="15" x14ac:dyDescent="0.3">
      <c r="B401" s="32"/>
      <c r="C401" s="36"/>
      <c r="D401" s="37"/>
      <c r="E401" s="37"/>
      <c r="F401" s="37"/>
      <c r="G401" s="37"/>
      <c r="H401" s="37"/>
      <c r="I401" s="38"/>
      <c r="J401" s="38"/>
      <c r="K401" s="39"/>
      <c r="L401" s="23" t="str">
        <f t="shared" si="46"/>
        <v/>
      </c>
      <c r="M401" s="90" t="str">
        <f>IF(B401="totale",SUM(M$26:$M400),IF(B401="","",1/$G$18*FISSO!$D$18*K401))</f>
        <v/>
      </c>
      <c r="N401" s="53" t="str">
        <f>IF(B401="totale",SUM($N$26:N400),IF($B401="","",((1/$G$18*FISSO!$E$18*#REF!))))</f>
        <v/>
      </c>
      <c r="P401" s="56" t="e">
        <f>IF(B401="totale",SUM(P$26:P400),ROUND(M401,2))</f>
        <v>#VALUE!</v>
      </c>
      <c r="Q401" s="56" t="str">
        <f t="shared" si="47"/>
        <v/>
      </c>
      <c r="R401" s="56" t="str">
        <f t="shared" si="48"/>
        <v/>
      </c>
      <c r="S401" s="45"/>
    </row>
    <row r="402" spans="2:19" ht="15" x14ac:dyDescent="0.3">
      <c r="B402" s="32"/>
      <c r="C402" s="36"/>
      <c r="D402" s="37"/>
      <c r="E402" s="37"/>
      <c r="F402" s="37"/>
      <c r="G402" s="37"/>
      <c r="H402" s="37"/>
      <c r="I402" s="38"/>
      <c r="J402" s="38"/>
      <c r="K402" s="39"/>
      <c r="L402" s="23" t="str">
        <f t="shared" si="46"/>
        <v/>
      </c>
      <c r="M402" s="90" t="str">
        <f>IF(B402="totale",SUM(M$26:$M401),IF(B402="","",1/$G$18*FISSO!$D$18*K402))</f>
        <v/>
      </c>
      <c r="N402" s="53" t="str">
        <f>IF(B402="totale",SUM($N$26:N401),IF($B402="","",((1/$G$18*FISSO!$E$18*#REF!))))</f>
        <v/>
      </c>
      <c r="P402" s="56" t="e">
        <f>IF(B402="totale",SUM(P$26:P401),ROUND(M402,2))</f>
        <v>#VALUE!</v>
      </c>
      <c r="Q402" s="56" t="str">
        <f t="shared" si="47"/>
        <v/>
      </c>
      <c r="R402" s="56" t="str">
        <f t="shared" si="48"/>
        <v/>
      </c>
      <c r="S402" s="45"/>
    </row>
    <row r="403" spans="2:19" ht="15" x14ac:dyDescent="0.3">
      <c r="B403" s="32"/>
      <c r="C403" s="36"/>
      <c r="D403" s="37"/>
      <c r="E403" s="37"/>
      <c r="F403" s="37"/>
      <c r="G403" s="37"/>
      <c r="H403" s="37"/>
      <c r="I403" s="38"/>
      <c r="J403" s="38"/>
      <c r="K403" s="39"/>
      <c r="L403" s="23" t="str">
        <f t="shared" si="46"/>
        <v/>
      </c>
      <c r="M403" s="90" t="str">
        <f>IF(B403="totale",SUM(M$26:$M402),IF(B403="","",1/$G$18*FISSO!$D$18*K403))</f>
        <v/>
      </c>
      <c r="N403" s="53" t="str">
        <f>IF(B403="totale",SUM($N$26:N402),IF($B403="","",((1/$G$18*FISSO!$E$18*#REF!))))</f>
        <v/>
      </c>
      <c r="P403" s="56" t="e">
        <f>IF(B403="totale",SUM(P$26:P402),ROUND(M403,2))</f>
        <v>#VALUE!</v>
      </c>
      <c r="Q403" s="56" t="str">
        <f t="shared" si="47"/>
        <v/>
      </c>
      <c r="R403" s="56" t="str">
        <f t="shared" si="48"/>
        <v/>
      </c>
      <c r="S403" s="45"/>
    </row>
    <row r="404" spans="2:19" ht="15" x14ac:dyDescent="0.3">
      <c r="B404" s="32"/>
      <c r="C404" s="36"/>
      <c r="D404" s="37"/>
      <c r="E404" s="37"/>
      <c r="F404" s="37"/>
      <c r="G404" s="37"/>
      <c r="H404" s="37"/>
      <c r="I404" s="38"/>
      <c r="J404" s="38"/>
      <c r="K404" s="39"/>
      <c r="L404" s="23" t="str">
        <f t="shared" si="46"/>
        <v/>
      </c>
      <c r="M404" s="90" t="str">
        <f>IF(B404="totale",SUM(M$26:$M403),IF(B404="","",1/$G$18*FISSO!$D$18*K404))</f>
        <v/>
      </c>
      <c r="N404" s="53" t="str">
        <f>IF(B404="totale",SUM($N$26:N403),IF($B404="","",((1/$G$18*FISSO!$E$18*#REF!))))</f>
        <v/>
      </c>
      <c r="P404" s="56" t="e">
        <f>IF(B404="totale",SUM(P$26:P403),ROUND(M404,2))</f>
        <v>#VALUE!</v>
      </c>
      <c r="Q404" s="56" t="str">
        <f t="shared" si="47"/>
        <v/>
      </c>
      <c r="R404" s="56" t="str">
        <f t="shared" si="48"/>
        <v/>
      </c>
      <c r="S404" s="45"/>
    </row>
    <row r="405" spans="2:19" ht="15" x14ac:dyDescent="0.3">
      <c r="B405" s="32"/>
      <c r="C405" s="36"/>
      <c r="D405" s="37"/>
      <c r="E405" s="37"/>
      <c r="F405" s="37"/>
      <c r="G405" s="37"/>
      <c r="H405" s="37"/>
      <c r="I405" s="38"/>
      <c r="J405" s="38"/>
      <c r="K405" s="39"/>
      <c r="L405" s="23" t="str">
        <f t="shared" si="46"/>
        <v/>
      </c>
      <c r="M405" s="90" t="str">
        <f>IF(B405="totale",SUM(M$26:$M404),IF(B405="","",1/$G$18*FISSO!$D$18*K405))</f>
        <v/>
      </c>
      <c r="N405" s="53" t="str">
        <f>IF(B405="totale",SUM($N$26:N404),IF($B405="","",((1/$G$18*FISSO!$E$18*#REF!))))</f>
        <v/>
      </c>
      <c r="P405" s="56" t="e">
        <f>IF(B405="totale",SUM(P$26:P404),ROUND(M405,2))</f>
        <v>#VALUE!</v>
      </c>
      <c r="Q405" s="56" t="str">
        <f t="shared" si="47"/>
        <v/>
      </c>
      <c r="R405" s="56" t="str">
        <f t="shared" si="48"/>
        <v/>
      </c>
      <c r="S405" s="45"/>
    </row>
    <row r="406" spans="2:19" ht="15" x14ac:dyDescent="0.3">
      <c r="B406" s="32"/>
      <c r="C406" s="36"/>
      <c r="D406" s="37"/>
      <c r="E406" s="37"/>
      <c r="F406" s="37"/>
      <c r="G406" s="37"/>
      <c r="H406" s="37"/>
      <c r="I406" s="38"/>
      <c r="J406" s="38"/>
      <c r="K406" s="39"/>
      <c r="L406" s="23" t="str">
        <f t="shared" si="46"/>
        <v/>
      </c>
      <c r="M406" s="90" t="str">
        <f>IF(B406="totale",SUM(M$26:$M405),IF(B406="","",1/$G$18*FISSO!$D$18*K406))</f>
        <v/>
      </c>
      <c r="N406" s="53" t="str">
        <f>IF(B406="totale",SUM($N$26:N405),IF($B406="","",((1/$G$18*FISSO!$E$18*#REF!))))</f>
        <v/>
      </c>
      <c r="P406" s="56" t="e">
        <f>IF(B406="totale",SUM(P$26:P405),ROUND(M406,2))</f>
        <v>#VALUE!</v>
      </c>
      <c r="Q406" s="56" t="str">
        <f t="shared" si="47"/>
        <v/>
      </c>
      <c r="R406" s="56" t="str">
        <f t="shared" si="48"/>
        <v/>
      </c>
      <c r="S406" s="45"/>
    </row>
    <row r="407" spans="2:19" ht="15" x14ac:dyDescent="0.3">
      <c r="B407" s="32"/>
      <c r="C407" s="36"/>
      <c r="D407" s="37"/>
      <c r="E407" s="37"/>
      <c r="F407" s="37"/>
      <c r="G407" s="37"/>
      <c r="H407" s="37"/>
      <c r="I407" s="38"/>
      <c r="J407" s="38"/>
      <c r="K407" s="39"/>
      <c r="L407" s="23" t="str">
        <f t="shared" si="46"/>
        <v/>
      </c>
      <c r="M407" s="90" t="str">
        <f>IF(B407="totale",SUM(M$26:$M406),IF(B407="","",1/$G$18*FISSO!$D$18*K407))</f>
        <v/>
      </c>
      <c r="N407" s="53" t="str">
        <f>IF(B407="totale",SUM($N$26:N406),IF($B407="","",((1/$G$18*FISSO!$E$18*#REF!))))</f>
        <v/>
      </c>
      <c r="P407" s="56" t="e">
        <f>IF(B407="totale",SUM(P$26:P406),ROUND(M407,2))</f>
        <v>#VALUE!</v>
      </c>
      <c r="Q407" s="56" t="str">
        <f t="shared" si="47"/>
        <v/>
      </c>
      <c r="R407" s="56" t="str">
        <f t="shared" si="48"/>
        <v/>
      </c>
      <c r="S407" s="45"/>
    </row>
    <row r="408" spans="2:19" ht="15" x14ac:dyDescent="0.3">
      <c r="B408" s="32"/>
      <c r="C408" s="36"/>
      <c r="D408" s="37"/>
      <c r="E408" s="37"/>
      <c r="F408" s="37"/>
      <c r="G408" s="37"/>
      <c r="H408" s="37"/>
      <c r="I408" s="38"/>
      <c r="J408" s="38"/>
      <c r="K408" s="39"/>
      <c r="L408" s="23" t="str">
        <f t="shared" si="46"/>
        <v/>
      </c>
      <c r="M408" s="90" t="str">
        <f>IF(B408="totale",SUM(M$26:$M407),IF(B408="","",1/$G$18*FISSO!$D$18*K408))</f>
        <v/>
      </c>
      <c r="N408" s="53" t="str">
        <f>IF(B408="totale",SUM($N$26:N407),IF($B408="","",((1/$G$18*FISSO!$E$18*#REF!))))</f>
        <v/>
      </c>
      <c r="P408" s="56" t="e">
        <f>IF(B408="totale",SUM(P$26:P407),ROUND(M408,2))</f>
        <v>#VALUE!</v>
      </c>
      <c r="Q408" s="56" t="str">
        <f t="shared" si="47"/>
        <v/>
      </c>
      <c r="R408" s="56" t="str">
        <f t="shared" si="48"/>
        <v/>
      </c>
      <c r="S408" s="45"/>
    </row>
    <row r="409" spans="2:19" ht="15" x14ac:dyDescent="0.3">
      <c r="B409" s="32"/>
      <c r="C409" s="36"/>
      <c r="D409" s="37"/>
      <c r="E409" s="37"/>
      <c r="F409" s="37"/>
      <c r="G409" s="37"/>
      <c r="H409" s="37"/>
      <c r="I409" s="38"/>
      <c r="J409" s="38"/>
      <c r="K409" s="39"/>
      <c r="L409" s="23" t="str">
        <f t="shared" si="46"/>
        <v/>
      </c>
      <c r="M409" s="90" t="str">
        <f>IF(B409="totale",SUM(M$26:$M408),IF(B409="","",1/$G$18*FISSO!$D$18*K409))</f>
        <v/>
      </c>
      <c r="N409" s="53" t="str">
        <f>IF(B409="totale",SUM($N$26:N408),IF($B409="","",((1/$G$18*FISSO!$E$18*#REF!))))</f>
        <v/>
      </c>
      <c r="P409" s="56" t="e">
        <f>IF(B409="totale",SUM(P$26:P408),ROUND(M409,2))</f>
        <v>#VALUE!</v>
      </c>
      <c r="Q409" s="56" t="str">
        <f t="shared" si="47"/>
        <v/>
      </c>
      <c r="R409" s="56" t="str">
        <f t="shared" si="48"/>
        <v/>
      </c>
      <c r="S409" s="45"/>
    </row>
    <row r="410" spans="2:19" ht="15" x14ac:dyDescent="0.3">
      <c r="B410" s="32"/>
      <c r="C410" s="36"/>
      <c r="D410" s="37"/>
      <c r="E410" s="37"/>
      <c r="F410" s="37"/>
      <c r="G410" s="37"/>
      <c r="H410" s="37"/>
      <c r="I410" s="38"/>
      <c r="J410" s="38"/>
      <c r="K410" s="39"/>
      <c r="L410" s="23" t="str">
        <f t="shared" si="46"/>
        <v/>
      </c>
      <c r="M410" s="90" t="str">
        <f>IF(B410="totale",SUM(M$26:$M409),IF(B410="","",1/$G$18*FISSO!$D$18*K410))</f>
        <v/>
      </c>
      <c r="N410" s="53" t="str">
        <f>IF(B410="totale",SUM($N$26:N409),IF($B410="","",((1/$G$18*FISSO!$E$18*#REF!))))</f>
        <v/>
      </c>
      <c r="P410" s="56" t="e">
        <f>IF(B410="totale",SUM(P$26:P409),ROUND(M410,2))</f>
        <v>#VALUE!</v>
      </c>
      <c r="Q410" s="56" t="str">
        <f t="shared" si="47"/>
        <v/>
      </c>
      <c r="R410" s="56" t="str">
        <f t="shared" si="48"/>
        <v/>
      </c>
      <c r="S410" s="45"/>
    </row>
    <row r="411" spans="2:19" ht="15" x14ac:dyDescent="0.3">
      <c r="B411" s="32"/>
      <c r="C411" s="36"/>
      <c r="D411" s="37"/>
      <c r="E411" s="37"/>
      <c r="F411" s="37"/>
      <c r="G411" s="37"/>
      <c r="H411" s="37"/>
      <c r="I411" s="38"/>
      <c r="J411" s="38"/>
      <c r="K411" s="39"/>
      <c r="L411" s="23" t="str">
        <f t="shared" si="46"/>
        <v/>
      </c>
      <c r="M411" s="90" t="str">
        <f>IF(B411="totale",SUM(M$26:$M410),IF(B411="","",1/$G$18*FISSO!$D$18*K411))</f>
        <v/>
      </c>
      <c r="N411" s="53" t="str">
        <f>IF(B411="totale",SUM($N$26:N410),IF($B411="","",((1/$G$18*FISSO!$E$18*#REF!))))</f>
        <v/>
      </c>
      <c r="P411" s="56" t="e">
        <f>IF(B411="totale",SUM(P$26:P410),ROUND(M411,2))</f>
        <v>#VALUE!</v>
      </c>
      <c r="Q411" s="56" t="str">
        <f t="shared" si="47"/>
        <v/>
      </c>
      <c r="R411" s="56" t="str">
        <f t="shared" si="48"/>
        <v/>
      </c>
      <c r="S411" s="45"/>
    </row>
    <row r="412" spans="2:19" ht="15" x14ac:dyDescent="0.3">
      <c r="B412" s="32"/>
      <c r="C412" s="36"/>
      <c r="D412" s="37"/>
      <c r="E412" s="37"/>
      <c r="F412" s="37"/>
      <c r="G412" s="37"/>
      <c r="H412" s="37"/>
      <c r="I412" s="38"/>
      <c r="J412" s="38"/>
      <c r="K412" s="39"/>
      <c r="L412" s="23" t="str">
        <f t="shared" si="46"/>
        <v/>
      </c>
      <c r="M412" s="90" t="str">
        <f>IF(B412="totale",SUM(M$26:$M411),IF(B412="","",1/$G$18*FISSO!$D$18*K412))</f>
        <v/>
      </c>
      <c r="N412" s="53" t="str">
        <f>IF(B412="totale",SUM($N$26:N411),IF($B412="","",((1/$G$18*FISSO!$E$18*#REF!))))</f>
        <v/>
      </c>
      <c r="P412" s="56" t="e">
        <f>IF(B412="totale",SUM(P$26:P411),ROUND(M412,2))</f>
        <v>#VALUE!</v>
      </c>
      <c r="Q412" s="56" t="str">
        <f t="shared" si="47"/>
        <v/>
      </c>
      <c r="R412" s="56" t="str">
        <f t="shared" si="48"/>
        <v/>
      </c>
      <c r="S412" s="45"/>
    </row>
    <row r="413" spans="2:19" ht="15" x14ac:dyDescent="0.3">
      <c r="B413" s="32"/>
      <c r="C413" s="36"/>
      <c r="D413" s="37"/>
      <c r="E413" s="37"/>
      <c r="F413" s="37"/>
      <c r="G413" s="37"/>
      <c r="H413" s="37"/>
      <c r="I413" s="38"/>
      <c r="J413" s="38"/>
      <c r="K413" s="39"/>
      <c r="L413" s="23" t="str">
        <f t="shared" si="46"/>
        <v/>
      </c>
      <c r="M413" s="90" t="str">
        <f>IF(B413="totale",SUM(M$26:$M412),IF(B413="","",1/$G$18*FISSO!$D$18*K413))</f>
        <v/>
      </c>
      <c r="N413" s="53" t="str">
        <f>IF(B413="totale",SUM($N$26:N412),IF($B413="","",((1/$G$18*FISSO!$E$18*#REF!))))</f>
        <v/>
      </c>
      <c r="P413" s="56" t="e">
        <f>IF(B413="totale",SUM(P$26:P412),ROUND(M413,2))</f>
        <v>#VALUE!</v>
      </c>
      <c r="Q413" s="56" t="str">
        <f t="shared" si="47"/>
        <v/>
      </c>
      <c r="R413" s="56" t="str">
        <f t="shared" si="48"/>
        <v/>
      </c>
      <c r="S413" s="45"/>
    </row>
    <row r="414" spans="2:19" ht="15" x14ac:dyDescent="0.3">
      <c r="B414" s="32"/>
      <c r="C414" s="36"/>
      <c r="D414" s="37"/>
      <c r="E414" s="37"/>
      <c r="F414" s="37"/>
      <c r="G414" s="37"/>
      <c r="H414" s="37"/>
      <c r="I414" s="38"/>
      <c r="J414" s="38"/>
      <c r="K414" s="39"/>
      <c r="L414" s="23" t="str">
        <f t="shared" si="46"/>
        <v/>
      </c>
      <c r="M414" s="90" t="str">
        <f>IF(B414="totale",SUM(M$26:$M413),IF(B414="","",1/$G$18*FISSO!$D$18*K414))</f>
        <v/>
      </c>
      <c r="N414" s="53" t="str">
        <f>IF(B414="totale",SUM($N$26:N413),IF($B414="","",((1/$G$18*FISSO!$E$18*#REF!))))</f>
        <v/>
      </c>
      <c r="P414" s="56" t="e">
        <f>IF(B414="totale",SUM(P$26:P413),ROUND(M414,2))</f>
        <v>#VALUE!</v>
      </c>
      <c r="Q414" s="56" t="str">
        <f t="shared" si="47"/>
        <v/>
      </c>
      <c r="R414" s="56" t="str">
        <f t="shared" si="48"/>
        <v/>
      </c>
      <c r="S414" s="45"/>
    </row>
    <row r="415" spans="2:19" ht="15" x14ac:dyDescent="0.3">
      <c r="B415" s="32"/>
      <c r="C415" s="36"/>
      <c r="D415" s="37"/>
      <c r="E415" s="37"/>
      <c r="F415" s="37"/>
      <c r="G415" s="37"/>
      <c r="H415" s="37"/>
      <c r="I415" s="38"/>
      <c r="J415" s="38"/>
      <c r="K415" s="39"/>
      <c r="L415" s="23" t="str">
        <f t="shared" si="46"/>
        <v/>
      </c>
      <c r="M415" s="90" t="str">
        <f>IF(B415="totale",SUM(M$26:$M414),IF(B415="","",1/$G$18*FISSO!$D$18*K415))</f>
        <v/>
      </c>
      <c r="N415" s="53" t="str">
        <f>IF(B415="totale",SUM($N$26:N414),IF($B415="","",((1/$G$18*FISSO!$E$18*#REF!))))</f>
        <v/>
      </c>
      <c r="P415" s="56" t="e">
        <f>IF(B415="totale",SUM(P$26:P414),ROUND(M415,2))</f>
        <v>#VALUE!</v>
      </c>
      <c r="Q415" s="56" t="str">
        <f t="shared" si="47"/>
        <v/>
      </c>
      <c r="R415" s="56" t="str">
        <f t="shared" si="48"/>
        <v/>
      </c>
      <c r="S415" s="45"/>
    </row>
    <row r="416" spans="2:19" ht="15" x14ac:dyDescent="0.3">
      <c r="B416" s="32"/>
      <c r="C416" s="36"/>
      <c r="D416" s="37"/>
      <c r="E416" s="37"/>
      <c r="F416" s="37"/>
      <c r="G416" s="37"/>
      <c r="H416" s="37"/>
      <c r="I416" s="38"/>
      <c r="J416" s="38"/>
      <c r="K416" s="39"/>
      <c r="L416" s="23" t="str">
        <f t="shared" si="46"/>
        <v/>
      </c>
      <c r="M416" s="90" t="str">
        <f>IF(B416="totale",SUM(M$26:$M415),IF(B416="","",1/$G$18*FISSO!$D$18*K416))</f>
        <v/>
      </c>
      <c r="N416" s="53" t="str">
        <f>IF(B416="totale",SUM($N$26:N415),IF($B416="","",((1/$G$18*FISSO!$E$18*#REF!))))</f>
        <v/>
      </c>
      <c r="P416" s="56" t="e">
        <f>IF(B416="totale",SUM(P$26:P415),ROUND(M416,2))</f>
        <v>#VALUE!</v>
      </c>
      <c r="Q416" s="56" t="str">
        <f t="shared" si="47"/>
        <v/>
      </c>
      <c r="R416" s="56" t="str">
        <f t="shared" si="48"/>
        <v/>
      </c>
      <c r="S416" s="45"/>
    </row>
    <row r="417" spans="2:19" ht="15" x14ac:dyDescent="0.3">
      <c r="B417" s="32"/>
      <c r="C417" s="36"/>
      <c r="D417" s="37"/>
      <c r="E417" s="37"/>
      <c r="F417" s="37"/>
      <c r="G417" s="37"/>
      <c r="H417" s="37"/>
      <c r="I417" s="38"/>
      <c r="J417" s="38"/>
      <c r="K417" s="39"/>
      <c r="L417" s="23" t="str">
        <f t="shared" si="46"/>
        <v/>
      </c>
      <c r="M417" s="90" t="str">
        <f>IF(B417="totale",SUM(M$26:$M416),IF(B417="","",1/$G$18*FISSO!$D$18*K417))</f>
        <v/>
      </c>
      <c r="N417" s="53" t="str">
        <f>IF(B417="totale",SUM($N$26:N416),IF($B417="","",((1/$G$18*FISSO!$E$18*#REF!))))</f>
        <v/>
      </c>
      <c r="P417" s="56" t="e">
        <f>IF(B417="totale",SUM(P$26:P416),ROUND(M417,2))</f>
        <v>#VALUE!</v>
      </c>
      <c r="Q417" s="56" t="str">
        <f t="shared" si="47"/>
        <v/>
      </c>
      <c r="R417" s="56" t="str">
        <f t="shared" si="48"/>
        <v/>
      </c>
      <c r="S417" s="45"/>
    </row>
    <row r="418" spans="2:19" ht="15" x14ac:dyDescent="0.3">
      <c r="B418" s="32"/>
      <c r="C418" s="36"/>
      <c r="D418" s="37"/>
      <c r="E418" s="37"/>
      <c r="F418" s="37"/>
      <c r="G418" s="37"/>
      <c r="H418" s="37"/>
      <c r="I418" s="38"/>
      <c r="J418" s="38"/>
      <c r="K418" s="39"/>
      <c r="L418" s="23" t="str">
        <f t="shared" si="46"/>
        <v/>
      </c>
      <c r="M418" s="90" t="str">
        <f>IF(B418="totale",SUM(M$26:$M417),IF(B418="","",1/$G$18*FISSO!$D$18*K418))</f>
        <v/>
      </c>
      <c r="N418" s="53" t="str">
        <f>IF(B418="totale",SUM($N$26:N417),IF($B418="","",((1/$G$18*FISSO!$E$18*#REF!))))</f>
        <v/>
      </c>
      <c r="P418" s="56" t="e">
        <f>IF(B418="totale",SUM(P$26:P417),ROUND(M418,2))</f>
        <v>#VALUE!</v>
      </c>
      <c r="Q418" s="56" t="str">
        <f t="shared" si="47"/>
        <v/>
      </c>
      <c r="R418" s="56" t="str">
        <f t="shared" ref="R418:R448" si="49">IF(B418="","",I418-P418)</f>
        <v/>
      </c>
      <c r="S418" s="45"/>
    </row>
    <row r="419" spans="2:19" ht="15" x14ac:dyDescent="0.3">
      <c r="B419" s="32"/>
      <c r="C419" s="36"/>
      <c r="D419" s="37"/>
      <c r="E419" s="37"/>
      <c r="F419" s="37"/>
      <c r="G419" s="37"/>
      <c r="H419" s="37"/>
      <c r="I419" s="38"/>
      <c r="J419" s="38"/>
      <c r="K419" s="39"/>
      <c r="L419" s="23" t="str">
        <f t="shared" si="46"/>
        <v/>
      </c>
      <c r="M419" s="90" t="str">
        <f>IF(B419="totale",SUM(M$26:$M418),IF(B419="","",1/$G$18*FISSO!$D$18*K419))</f>
        <v/>
      </c>
      <c r="N419" s="53" t="str">
        <f>IF(B419="totale",SUM($N$26:N418),IF($B419="","",((1/$G$18*FISSO!$E$18*#REF!))))</f>
        <v/>
      </c>
      <c r="P419" s="56" t="e">
        <f>IF(B419="totale",SUM(P$26:P418),ROUND(M419,2))</f>
        <v>#VALUE!</v>
      </c>
      <c r="Q419" s="56" t="str">
        <f t="shared" si="47"/>
        <v/>
      </c>
      <c r="R419" s="56" t="str">
        <f t="shared" si="49"/>
        <v/>
      </c>
      <c r="S419" s="45"/>
    </row>
    <row r="420" spans="2:19" ht="15" x14ac:dyDescent="0.3">
      <c r="B420" s="32"/>
      <c r="C420" s="36"/>
      <c r="D420" s="37"/>
      <c r="E420" s="37"/>
      <c r="F420" s="37"/>
      <c r="G420" s="37"/>
      <c r="H420" s="37"/>
      <c r="I420" s="38"/>
      <c r="J420" s="38"/>
      <c r="K420" s="39"/>
      <c r="L420" s="23" t="str">
        <f t="shared" si="46"/>
        <v/>
      </c>
      <c r="M420" s="90" t="str">
        <f>IF(B420="totale",SUM(M$26:$M419),IF(B420="","",1/$G$18*FISSO!$D$18*K420))</f>
        <v/>
      </c>
      <c r="N420" s="53" t="str">
        <f>IF(B420="totale",SUM($N$26:N419),IF($B420="","",((1/$G$18*FISSO!$E$18*#REF!))))</f>
        <v/>
      </c>
      <c r="P420" s="56" t="e">
        <f>IF(B420="totale",SUM(P$26:P419),ROUND(M420,2))</f>
        <v>#VALUE!</v>
      </c>
      <c r="Q420" s="56" t="str">
        <f t="shared" si="47"/>
        <v/>
      </c>
      <c r="R420" s="56" t="str">
        <f t="shared" si="49"/>
        <v/>
      </c>
      <c r="S420" s="45"/>
    </row>
    <row r="421" spans="2:19" ht="15" x14ac:dyDescent="0.3">
      <c r="B421" s="32"/>
      <c r="C421" s="36"/>
      <c r="D421" s="37"/>
      <c r="E421" s="37"/>
      <c r="F421" s="37"/>
      <c r="G421" s="37"/>
      <c r="H421" s="37"/>
      <c r="I421" s="38"/>
      <c r="J421" s="38"/>
      <c r="K421" s="39"/>
      <c r="L421" s="23" t="str">
        <f t="shared" ref="L421:L484" si="50">IF(B421="","",G421+K421)</f>
        <v/>
      </c>
      <c r="M421" s="90" t="str">
        <f>IF(B421="totale",SUM(M$26:$M420),IF(B421="","",1/$G$18*FISSO!$D$18*K421))</f>
        <v/>
      </c>
      <c r="N421" s="53" t="str">
        <f>IF(B421="totale",SUM($N$26:N420),IF($B421="","",((1/$G$18*FISSO!$E$18*#REF!))))</f>
        <v/>
      </c>
      <c r="P421" s="56" t="e">
        <f>IF(B421="totale",SUM(P$26:P420),ROUND(M421,2))</f>
        <v>#VALUE!</v>
      </c>
      <c r="Q421" s="56" t="str">
        <f t="shared" ref="Q421:Q484" si="51">IF(B421="","",P421)</f>
        <v/>
      </c>
      <c r="R421" s="56" t="str">
        <f t="shared" si="49"/>
        <v/>
      </c>
      <c r="S421" s="45"/>
    </row>
    <row r="422" spans="2:19" ht="15" x14ac:dyDescent="0.3">
      <c r="B422" s="32"/>
      <c r="C422" s="36"/>
      <c r="D422" s="37"/>
      <c r="E422" s="37"/>
      <c r="F422" s="37"/>
      <c r="G422" s="37"/>
      <c r="H422" s="37"/>
      <c r="I422" s="38"/>
      <c r="J422" s="38"/>
      <c r="K422" s="39"/>
      <c r="L422" s="23" t="str">
        <f t="shared" si="50"/>
        <v/>
      </c>
      <c r="M422" s="90" t="str">
        <f>IF(B422="totale",SUM(M$26:$M421),IF(B422="","",1/$G$18*FISSO!$D$18*K422))</f>
        <v/>
      </c>
      <c r="N422" s="53" t="str">
        <f>IF(B422="totale",SUM($N$26:N421),IF($B422="","",((1/$G$18*FISSO!$E$18*#REF!))))</f>
        <v/>
      </c>
      <c r="P422" s="56" t="e">
        <f>IF(B422="totale",SUM(P$26:P421),ROUND(M422,2))</f>
        <v>#VALUE!</v>
      </c>
      <c r="Q422" s="56" t="str">
        <f t="shared" si="51"/>
        <v/>
      </c>
      <c r="R422" s="56" t="str">
        <f t="shared" si="49"/>
        <v/>
      </c>
      <c r="S422" s="45"/>
    </row>
    <row r="423" spans="2:19" ht="15" x14ac:dyDescent="0.3">
      <c r="B423" s="32"/>
      <c r="C423" s="36"/>
      <c r="D423" s="37"/>
      <c r="E423" s="37"/>
      <c r="F423" s="37"/>
      <c r="G423" s="37"/>
      <c r="H423" s="37"/>
      <c r="I423" s="38"/>
      <c r="J423" s="38"/>
      <c r="K423" s="39"/>
      <c r="L423" s="23" t="str">
        <f t="shared" si="50"/>
        <v/>
      </c>
      <c r="M423" s="90" t="str">
        <f>IF(B423="totale",SUM(M$26:$M422),IF(B423="","",1/$G$18*FISSO!$D$18*K423))</f>
        <v/>
      </c>
      <c r="N423" s="53" t="str">
        <f>IF(B423="totale",SUM($N$26:N422),IF($B423="","",((1/$G$18*FISSO!$E$18*#REF!))))</f>
        <v/>
      </c>
      <c r="P423" s="56" t="e">
        <f>IF(B423="totale",SUM(P$26:P422),ROUND(M423,2))</f>
        <v>#VALUE!</v>
      </c>
      <c r="Q423" s="56" t="str">
        <f t="shared" si="51"/>
        <v/>
      </c>
      <c r="R423" s="56" t="str">
        <f t="shared" si="49"/>
        <v/>
      </c>
      <c r="S423" s="45"/>
    </row>
    <row r="424" spans="2:19" ht="15" x14ac:dyDescent="0.3">
      <c r="B424" s="32"/>
      <c r="C424" s="36"/>
      <c r="D424" s="37"/>
      <c r="E424" s="37"/>
      <c r="F424" s="37"/>
      <c r="G424" s="37"/>
      <c r="H424" s="37"/>
      <c r="I424" s="38"/>
      <c r="J424" s="38"/>
      <c r="K424" s="39"/>
      <c r="L424" s="23" t="str">
        <f t="shared" si="50"/>
        <v/>
      </c>
      <c r="M424" s="90" t="str">
        <f>IF(B424="totale",SUM(M$26:$M423),IF(B424="","",1/$G$18*FISSO!$D$18*K424))</f>
        <v/>
      </c>
      <c r="N424" s="53" t="str">
        <f>IF(B424="totale",SUM($N$26:N423),IF($B424="","",((1/$G$18*FISSO!$E$18*#REF!))))</f>
        <v/>
      </c>
      <c r="P424" s="56" t="e">
        <f>IF(B424="totale",SUM(P$26:P423),ROUND(M424,2))</f>
        <v>#VALUE!</v>
      </c>
      <c r="Q424" s="56" t="str">
        <f t="shared" si="51"/>
        <v/>
      </c>
      <c r="R424" s="56" t="str">
        <f t="shared" si="49"/>
        <v/>
      </c>
      <c r="S424" s="45"/>
    </row>
    <row r="425" spans="2:19" ht="15" x14ac:dyDescent="0.3">
      <c r="B425" s="32"/>
      <c r="C425" s="36"/>
      <c r="D425" s="37"/>
      <c r="E425" s="37"/>
      <c r="F425" s="37"/>
      <c r="G425" s="37"/>
      <c r="H425" s="37"/>
      <c r="I425" s="38"/>
      <c r="J425" s="38"/>
      <c r="K425" s="39"/>
      <c r="L425" s="23" t="str">
        <f t="shared" si="50"/>
        <v/>
      </c>
      <c r="M425" s="90" t="str">
        <f>IF(B425="totale",SUM(M$26:$M424),IF(B425="","",1/$G$18*FISSO!$D$18*K425))</f>
        <v/>
      </c>
      <c r="N425" s="53" t="str">
        <f>IF(B425="totale",SUM($N$26:N424),IF($B425="","",((1/$G$18*FISSO!$E$18*#REF!))))</f>
        <v/>
      </c>
      <c r="P425" s="56" t="e">
        <f>IF(B425="totale",SUM(P$26:P424),ROUND(M425,2))</f>
        <v>#VALUE!</v>
      </c>
      <c r="Q425" s="56" t="str">
        <f t="shared" si="51"/>
        <v/>
      </c>
      <c r="R425" s="56" t="str">
        <f t="shared" si="49"/>
        <v/>
      </c>
      <c r="S425" s="45"/>
    </row>
    <row r="426" spans="2:19" ht="15" x14ac:dyDescent="0.3">
      <c r="B426" s="32"/>
      <c r="C426" s="36"/>
      <c r="D426" s="37"/>
      <c r="E426" s="37"/>
      <c r="F426" s="37"/>
      <c r="G426" s="37"/>
      <c r="H426" s="37"/>
      <c r="I426" s="38"/>
      <c r="J426" s="38"/>
      <c r="K426" s="39"/>
      <c r="L426" s="23" t="str">
        <f t="shared" si="50"/>
        <v/>
      </c>
      <c r="M426" s="90" t="str">
        <f>IF(B426="totale",SUM(M$26:$M425),IF(B426="","",1/$G$18*FISSO!$D$18*K426))</f>
        <v/>
      </c>
      <c r="N426" s="53" t="str">
        <f>IF(B426="totale",SUM($N$26:N425),IF($B426="","",((1/$G$18*FISSO!$E$18*#REF!))))</f>
        <v/>
      </c>
      <c r="P426" s="56" t="e">
        <f>IF(B426="totale",SUM(P$26:P425),ROUND(M426,2))</f>
        <v>#VALUE!</v>
      </c>
      <c r="Q426" s="56" t="str">
        <f t="shared" si="51"/>
        <v/>
      </c>
      <c r="R426" s="56" t="str">
        <f t="shared" si="49"/>
        <v/>
      </c>
      <c r="S426" s="45"/>
    </row>
    <row r="427" spans="2:19" ht="15" x14ac:dyDescent="0.3">
      <c r="B427" s="32"/>
      <c r="C427" s="36"/>
      <c r="D427" s="37"/>
      <c r="E427" s="37"/>
      <c r="F427" s="37"/>
      <c r="G427" s="37"/>
      <c r="H427" s="37"/>
      <c r="I427" s="38"/>
      <c r="J427" s="38"/>
      <c r="K427" s="29"/>
      <c r="L427" s="23" t="str">
        <f t="shared" si="50"/>
        <v/>
      </c>
      <c r="M427" s="90" t="str">
        <f>IF(B427="totale",SUM(M$26:$M426),IF(B427="","",1/$G$18*FISSO!$D$18*K427))</f>
        <v/>
      </c>
      <c r="N427" s="53" t="str">
        <f>IF(B427="totale",SUM($N$26:N426),IF($B427="","",((1/$G$18*FISSO!$E$18*#REF!))))</f>
        <v/>
      </c>
      <c r="P427" s="56" t="e">
        <f>IF(B427="totale",SUM(P$26:P426),ROUND(M427,2))</f>
        <v>#VALUE!</v>
      </c>
      <c r="Q427" s="56" t="str">
        <f t="shared" si="51"/>
        <v/>
      </c>
      <c r="R427" s="56" t="str">
        <f t="shared" si="49"/>
        <v/>
      </c>
      <c r="S427" s="45"/>
    </row>
    <row r="428" spans="2:19" ht="15" x14ac:dyDescent="0.3">
      <c r="B428" s="32"/>
      <c r="C428" s="36"/>
      <c r="D428" s="37"/>
      <c r="E428" s="37"/>
      <c r="F428" s="37"/>
      <c r="G428" s="37"/>
      <c r="H428" s="37"/>
      <c r="I428" s="38"/>
      <c r="J428" s="38"/>
      <c r="K428" s="29"/>
      <c r="L428" s="23" t="str">
        <f t="shared" si="50"/>
        <v/>
      </c>
      <c r="M428" s="90" t="str">
        <f>IF(B428="totale",SUM(M$26:$M427),IF(B428="","",1/$G$18*FISSO!$D$18*K428))</f>
        <v/>
      </c>
      <c r="N428" s="53" t="str">
        <f>IF(B428="totale",SUM($N$26:N427),IF($B428="","",((1/$G$18*FISSO!$E$18*#REF!))))</f>
        <v/>
      </c>
      <c r="P428" s="56" t="e">
        <f>IF(B428="totale",SUM(P$26:P427),ROUND(M428,2))</f>
        <v>#VALUE!</v>
      </c>
      <c r="Q428" s="56" t="str">
        <f t="shared" si="51"/>
        <v/>
      </c>
      <c r="R428" s="56" t="str">
        <f t="shared" si="49"/>
        <v/>
      </c>
      <c r="S428" s="45"/>
    </row>
    <row r="429" spans="2:19" ht="15" x14ac:dyDescent="0.3">
      <c r="B429" s="29"/>
      <c r="C429" s="36"/>
      <c r="D429" s="37"/>
      <c r="E429" s="37"/>
      <c r="F429" s="37"/>
      <c r="G429" s="37"/>
      <c r="H429" s="37"/>
      <c r="I429" s="38"/>
      <c r="J429" s="38"/>
      <c r="K429" s="29"/>
      <c r="L429" s="23" t="str">
        <f t="shared" si="50"/>
        <v/>
      </c>
      <c r="M429" s="90" t="str">
        <f>IF(B429="totale",SUM(M$26:$M428),IF(B429="","",1/$G$18*FISSO!$D$18*K429))</f>
        <v/>
      </c>
      <c r="N429" s="53" t="str">
        <f>IF(B429="totale",SUM($N$26:N428),IF($B429="","",((1/$G$18*FISSO!$E$18*#REF!))))</f>
        <v/>
      </c>
      <c r="P429" s="56" t="e">
        <f>IF(B429="totale",SUM(P$26:P428),ROUND(M429,2))</f>
        <v>#VALUE!</v>
      </c>
      <c r="Q429" s="56" t="str">
        <f t="shared" si="51"/>
        <v/>
      </c>
      <c r="R429" s="56" t="str">
        <f t="shared" si="49"/>
        <v/>
      </c>
      <c r="S429" s="45"/>
    </row>
    <row r="430" spans="2:19" ht="15" x14ac:dyDescent="0.3">
      <c r="B430" s="29"/>
      <c r="C430" s="36"/>
      <c r="D430" s="37"/>
      <c r="E430" s="37"/>
      <c r="F430" s="37"/>
      <c r="G430" s="37"/>
      <c r="H430" s="37"/>
      <c r="I430" s="38"/>
      <c r="J430" s="38"/>
      <c r="K430" s="29"/>
      <c r="L430" s="23" t="str">
        <f t="shared" si="50"/>
        <v/>
      </c>
      <c r="M430" s="90" t="str">
        <f>IF(B430="totale",SUM(M$26:$M429),IF(B430="","",1/$G$18*FISSO!$D$18*K430))</f>
        <v/>
      </c>
      <c r="N430" s="53" t="str">
        <f>IF(B430="totale",SUM($N$26:N429),IF($B430="","",((1/$G$18*FISSO!$E$18*#REF!))))</f>
        <v/>
      </c>
      <c r="P430" s="56" t="e">
        <f>IF(B430="totale",SUM(P$26:P429),ROUND(M430,2))</f>
        <v>#VALUE!</v>
      </c>
      <c r="Q430" s="56" t="str">
        <f t="shared" si="51"/>
        <v/>
      </c>
      <c r="R430" s="56" t="str">
        <f t="shared" si="49"/>
        <v/>
      </c>
      <c r="S430" s="45"/>
    </row>
    <row r="431" spans="2:19" ht="15" x14ac:dyDescent="0.3">
      <c r="B431" s="29"/>
      <c r="C431" s="36"/>
      <c r="D431" s="38"/>
      <c r="E431" s="38"/>
      <c r="F431" s="38"/>
      <c r="G431" s="38"/>
      <c r="H431" s="38"/>
      <c r="I431" s="38"/>
      <c r="J431" s="38"/>
      <c r="K431" s="29"/>
      <c r="L431" s="23" t="str">
        <f t="shared" si="50"/>
        <v/>
      </c>
      <c r="M431" s="90" t="str">
        <f>IF(B431="totale",SUM(M$26:$M430),IF(B431="","",1/$G$18*FISSO!$D$18*K431))</f>
        <v/>
      </c>
      <c r="N431" s="53" t="str">
        <f>IF(B431="totale",SUM($N$26:N430),IF($B431="","",((1/$G$18*FISSO!$E$18*#REF!))))</f>
        <v/>
      </c>
      <c r="P431" s="56" t="e">
        <f>IF(B431="totale",SUM(P$26:P430),ROUND(M431,2))</f>
        <v>#VALUE!</v>
      </c>
      <c r="Q431" s="56" t="str">
        <f t="shared" si="51"/>
        <v/>
      </c>
      <c r="R431" s="56" t="str">
        <f t="shared" si="49"/>
        <v/>
      </c>
      <c r="S431" s="45"/>
    </row>
    <row r="432" spans="2:19" ht="15" x14ac:dyDescent="0.3">
      <c r="B432" s="29"/>
      <c r="C432" s="36"/>
      <c r="D432" s="38"/>
      <c r="E432" s="38"/>
      <c r="F432" s="38"/>
      <c r="G432" s="38"/>
      <c r="H432" s="38"/>
      <c r="I432" s="38"/>
      <c r="J432" s="38"/>
      <c r="K432" s="29"/>
      <c r="L432" s="23" t="str">
        <f t="shared" si="50"/>
        <v/>
      </c>
      <c r="M432" s="90" t="str">
        <f>IF(B432="totale",SUM(M$26:$M431),IF(B432="","",1/$G$18*FISSO!$D$18*K432))</f>
        <v/>
      </c>
      <c r="N432" s="53" t="str">
        <f>IF(B432="totale",SUM($N$26:N431),IF($B432="","",((1/$G$18*FISSO!$E$18*#REF!))))</f>
        <v/>
      </c>
      <c r="P432" s="56" t="e">
        <f>IF(B432="totale",SUM(P$26:P431),ROUND(M432,2))</f>
        <v>#VALUE!</v>
      </c>
      <c r="Q432" s="56" t="str">
        <f t="shared" si="51"/>
        <v/>
      </c>
      <c r="R432" s="56" t="str">
        <f t="shared" si="49"/>
        <v/>
      </c>
      <c r="S432" s="45"/>
    </row>
    <row r="433" spans="2:19" ht="15" x14ac:dyDescent="0.3">
      <c r="B433" s="29"/>
      <c r="C433" s="36"/>
      <c r="D433" s="38"/>
      <c r="E433" s="38"/>
      <c r="F433" s="38"/>
      <c r="G433" s="38"/>
      <c r="H433" s="38"/>
      <c r="I433" s="38"/>
      <c r="J433" s="38"/>
      <c r="K433" s="29"/>
      <c r="L433" s="23" t="str">
        <f t="shared" si="50"/>
        <v/>
      </c>
      <c r="M433" s="90" t="str">
        <f>IF(B433="totale",SUM(M$26:$M432),IF(B433="","",1/$G$18*FISSO!$D$18*K433))</f>
        <v/>
      </c>
      <c r="N433" s="53" t="str">
        <f>IF(B433="totale",SUM($N$26:N432),IF($B433="","",((1/$G$18*FISSO!$E$18*#REF!))))</f>
        <v/>
      </c>
      <c r="P433" s="56" t="e">
        <f>IF(B433="totale",SUM(P$26:P432),ROUND(M433,2))</f>
        <v>#VALUE!</v>
      </c>
      <c r="Q433" s="56" t="str">
        <f t="shared" si="51"/>
        <v/>
      </c>
      <c r="R433" s="56" t="str">
        <f t="shared" si="49"/>
        <v/>
      </c>
      <c r="S433" s="45"/>
    </row>
    <row r="434" spans="2:19" ht="15" x14ac:dyDescent="0.3">
      <c r="B434" s="29"/>
      <c r="C434" s="36"/>
      <c r="D434" s="38"/>
      <c r="E434" s="38"/>
      <c r="F434" s="38"/>
      <c r="G434" s="38"/>
      <c r="H434" s="38"/>
      <c r="I434" s="38"/>
      <c r="J434" s="38"/>
      <c r="K434" s="29"/>
      <c r="L434" s="23" t="str">
        <f t="shared" si="50"/>
        <v/>
      </c>
      <c r="M434" s="90" t="str">
        <f>IF(B434="totale",SUM(M$26:$M433),IF(B434="","",1/$G$18*FISSO!$D$18*K434))</f>
        <v/>
      </c>
      <c r="N434" s="53" t="str">
        <f>IF(B434="totale",SUM($N$26:N433),IF($B434="","",((1/$G$18*FISSO!$E$18*#REF!))))</f>
        <v/>
      </c>
      <c r="P434" s="56" t="e">
        <f>IF(B434="totale",SUM(P$26:P433),ROUND(M434,2))</f>
        <v>#VALUE!</v>
      </c>
      <c r="Q434" s="56" t="str">
        <f t="shared" si="51"/>
        <v/>
      </c>
      <c r="R434" s="56" t="str">
        <f t="shared" si="49"/>
        <v/>
      </c>
      <c r="S434" s="45"/>
    </row>
    <row r="435" spans="2:19" ht="15" x14ac:dyDescent="0.3">
      <c r="B435" s="29"/>
      <c r="C435" s="36"/>
      <c r="D435" s="38"/>
      <c r="E435" s="38"/>
      <c r="F435" s="38"/>
      <c r="G435" s="38"/>
      <c r="H435" s="38"/>
      <c r="I435" s="38"/>
      <c r="J435" s="38"/>
      <c r="K435" s="29"/>
      <c r="L435" s="23" t="str">
        <f t="shared" si="50"/>
        <v/>
      </c>
      <c r="M435" s="90" t="str">
        <f>IF(B435="totale",SUM(M$26:$M434),IF(B435="","",1/$G$18*FISSO!$D$18*K435))</f>
        <v/>
      </c>
      <c r="N435" s="53" t="str">
        <f>IF(B435="totale",SUM($N$26:N434),IF($B435="","",((1/$G$18*FISSO!$E$18*#REF!))))</f>
        <v/>
      </c>
      <c r="P435" s="56" t="e">
        <f>IF(B435="totale",SUM(P$26:P434),ROUND(M435,2))</f>
        <v>#VALUE!</v>
      </c>
      <c r="Q435" s="56" t="str">
        <f t="shared" si="51"/>
        <v/>
      </c>
      <c r="R435" s="56" t="str">
        <f t="shared" si="49"/>
        <v/>
      </c>
      <c r="S435" s="45"/>
    </row>
    <row r="436" spans="2:19" ht="15" x14ac:dyDescent="0.3">
      <c r="B436" s="29"/>
      <c r="C436" s="36"/>
      <c r="D436" s="38"/>
      <c r="E436" s="38"/>
      <c r="F436" s="38"/>
      <c r="G436" s="38"/>
      <c r="H436" s="38"/>
      <c r="I436" s="38"/>
      <c r="J436" s="38"/>
      <c r="K436" s="29"/>
      <c r="L436" s="23" t="str">
        <f t="shared" si="50"/>
        <v/>
      </c>
      <c r="M436" s="90" t="str">
        <f>IF(B436="totale",SUM(M$26:$M435),IF(B436="","",1/$G$18*FISSO!$D$18*K436))</f>
        <v/>
      </c>
      <c r="N436" s="53" t="str">
        <f>IF(B436="totale",SUM($N$26:N435),IF($B436="","",((1/$G$18*FISSO!$E$18*#REF!))))</f>
        <v/>
      </c>
      <c r="P436" s="56" t="e">
        <f>IF(B436="totale",SUM(P$26:P435),ROUND(M436,2))</f>
        <v>#VALUE!</v>
      </c>
      <c r="Q436" s="56" t="str">
        <f t="shared" si="51"/>
        <v/>
      </c>
      <c r="R436" s="56" t="str">
        <f t="shared" si="49"/>
        <v/>
      </c>
      <c r="S436" s="45"/>
    </row>
    <row r="437" spans="2:19" ht="15" x14ac:dyDescent="0.3">
      <c r="B437" s="29"/>
      <c r="C437" s="36"/>
      <c r="D437" s="38"/>
      <c r="E437" s="38"/>
      <c r="F437" s="38"/>
      <c r="G437" s="38"/>
      <c r="H437" s="38"/>
      <c r="I437" s="38"/>
      <c r="J437" s="38"/>
      <c r="K437" s="29"/>
      <c r="L437" s="23" t="str">
        <f t="shared" si="50"/>
        <v/>
      </c>
      <c r="M437" s="90" t="str">
        <f>IF(B437="totale",SUM(M$26:$M436),IF(B437="","",1/$G$18*FISSO!$D$18*K437))</f>
        <v/>
      </c>
      <c r="N437" s="53" t="str">
        <f>IF(B437="totale",SUM($N$26:N436),IF($B437="","",((1/$G$18*FISSO!$E$18*#REF!))))</f>
        <v/>
      </c>
      <c r="P437" s="56" t="e">
        <f>IF(B437="totale",SUM(P$26:P436),ROUND(M437,2))</f>
        <v>#VALUE!</v>
      </c>
      <c r="Q437" s="56" t="str">
        <f t="shared" si="51"/>
        <v/>
      </c>
      <c r="R437" s="56" t="str">
        <f t="shared" si="49"/>
        <v/>
      </c>
      <c r="S437" s="45"/>
    </row>
    <row r="438" spans="2:19" ht="15" x14ac:dyDescent="0.3">
      <c r="B438" s="29"/>
      <c r="C438" s="36"/>
      <c r="D438" s="38"/>
      <c r="E438" s="38"/>
      <c r="F438" s="38"/>
      <c r="G438" s="38"/>
      <c r="H438" s="38"/>
      <c r="I438" s="38"/>
      <c r="J438" s="38"/>
      <c r="K438" s="29"/>
      <c r="L438" s="23" t="str">
        <f t="shared" si="50"/>
        <v/>
      </c>
      <c r="M438" s="90" t="str">
        <f>IF(B438="totale",SUM(M$26:$M437),IF(B438="","",1/$G$18*FISSO!$D$18*K438))</f>
        <v/>
      </c>
      <c r="N438" s="53" t="str">
        <f>IF(B438="totale",SUM($N$26:N437),IF($B438="","",((1/$G$18*FISSO!$E$18*#REF!))))</f>
        <v/>
      </c>
      <c r="P438" s="56" t="e">
        <f>IF(B438="totale",SUM(P$26:P437),ROUND(M438,2))</f>
        <v>#VALUE!</v>
      </c>
      <c r="Q438" s="56" t="str">
        <f t="shared" si="51"/>
        <v/>
      </c>
      <c r="R438" s="56" t="str">
        <f t="shared" si="49"/>
        <v/>
      </c>
      <c r="S438" s="45"/>
    </row>
    <row r="439" spans="2:19" ht="15" x14ac:dyDescent="0.3">
      <c r="B439" s="29"/>
      <c r="C439" s="36"/>
      <c r="D439" s="38"/>
      <c r="E439" s="38"/>
      <c r="F439" s="38"/>
      <c r="G439" s="38"/>
      <c r="H439" s="38"/>
      <c r="I439" s="38"/>
      <c r="J439" s="38"/>
      <c r="K439" s="29"/>
      <c r="L439" s="23" t="str">
        <f t="shared" si="50"/>
        <v/>
      </c>
      <c r="M439" s="90" t="str">
        <f>IF(B439="totale",SUM(M$26:$M438),IF(B439="","",1/$G$18*FISSO!$D$18*K439))</f>
        <v/>
      </c>
      <c r="N439" s="53" t="str">
        <f>IF(B439="totale",SUM($N$26:N438),IF($B439="","",((1/$G$18*FISSO!$E$18*#REF!))))</f>
        <v/>
      </c>
      <c r="P439" s="56" t="e">
        <f>IF(B439="totale",SUM(P$26:P438),ROUND(M439,2))</f>
        <v>#VALUE!</v>
      </c>
      <c r="Q439" s="56" t="str">
        <f t="shared" si="51"/>
        <v/>
      </c>
      <c r="R439" s="56" t="str">
        <f t="shared" si="49"/>
        <v/>
      </c>
      <c r="S439" s="45"/>
    </row>
    <row r="440" spans="2:19" ht="15" x14ac:dyDescent="0.3">
      <c r="B440" s="29"/>
      <c r="C440" s="36"/>
      <c r="D440" s="38"/>
      <c r="E440" s="38"/>
      <c r="F440" s="38"/>
      <c r="G440" s="38"/>
      <c r="H440" s="38"/>
      <c r="I440" s="38"/>
      <c r="J440" s="38"/>
      <c r="K440" s="29"/>
      <c r="L440" s="23" t="str">
        <f t="shared" si="50"/>
        <v/>
      </c>
      <c r="M440" s="90" t="str">
        <f>IF(B440="totale",SUM(M$26:$M439),IF(B440="","",1/$G$18*FISSO!$D$18*K440))</f>
        <v/>
      </c>
      <c r="N440" s="53" t="str">
        <f>IF(B440="totale",SUM($N$26:N439),IF($B440="","",((1/$G$18*FISSO!$E$18*#REF!))))</f>
        <v/>
      </c>
      <c r="P440" s="56" t="e">
        <f>IF(B440="totale",SUM(P$26:P439),ROUND(M440,2))</f>
        <v>#VALUE!</v>
      </c>
      <c r="Q440" s="56" t="str">
        <f t="shared" si="51"/>
        <v/>
      </c>
      <c r="R440" s="56" t="str">
        <f t="shared" si="49"/>
        <v/>
      </c>
      <c r="S440" s="45"/>
    </row>
    <row r="441" spans="2:19" ht="15" x14ac:dyDescent="0.3">
      <c r="B441" s="29"/>
      <c r="C441" s="36"/>
      <c r="D441" s="38"/>
      <c r="E441" s="38"/>
      <c r="F441" s="38"/>
      <c r="G441" s="38"/>
      <c r="H441" s="38"/>
      <c r="I441" s="38"/>
      <c r="J441" s="38"/>
      <c r="K441" s="29"/>
      <c r="L441" s="23" t="str">
        <f t="shared" si="50"/>
        <v/>
      </c>
      <c r="M441" s="90" t="str">
        <f>IF(B441="totale",SUM(M$26:$M440),IF(B441="","",1/$G$18*FISSO!$D$18*K441))</f>
        <v/>
      </c>
      <c r="N441" s="53" t="str">
        <f>IF(B441="totale",SUM($N$26:N440),IF($B441="","",((1/$G$18*FISSO!$E$18*#REF!))))</f>
        <v/>
      </c>
      <c r="P441" s="56" t="e">
        <f>IF(B441="totale",SUM(P$26:P440),ROUND(M441,2))</f>
        <v>#VALUE!</v>
      </c>
      <c r="Q441" s="56" t="str">
        <f t="shared" si="51"/>
        <v/>
      </c>
      <c r="R441" s="56" t="str">
        <f t="shared" si="49"/>
        <v/>
      </c>
      <c r="S441" s="45"/>
    </row>
    <row r="442" spans="2:19" ht="15" x14ac:dyDescent="0.3">
      <c r="B442" s="29"/>
      <c r="C442" s="36"/>
      <c r="D442" s="29"/>
      <c r="E442" s="29"/>
      <c r="F442" s="29"/>
      <c r="G442" s="29"/>
      <c r="H442" s="29"/>
      <c r="I442" s="38"/>
      <c r="J442" s="38"/>
      <c r="K442" s="29"/>
      <c r="L442" s="23" t="str">
        <f t="shared" si="50"/>
        <v/>
      </c>
      <c r="M442" s="90" t="str">
        <f>IF(B442="totale",SUM(M$26:$M441),IF(B442="","",1/$G$18*FISSO!$D$18*K442))</f>
        <v/>
      </c>
      <c r="N442" s="53" t="str">
        <f>IF(B442="totale",SUM($N$26:N441),IF($B442="","",((1/$G$18*FISSO!$E$18*#REF!))))</f>
        <v/>
      </c>
      <c r="P442" s="56" t="e">
        <f>IF(B442="totale",SUM(P$26:P441),ROUND(M442,2))</f>
        <v>#VALUE!</v>
      </c>
      <c r="Q442" s="56" t="str">
        <f t="shared" si="51"/>
        <v/>
      </c>
      <c r="R442" s="56" t="str">
        <f t="shared" si="49"/>
        <v/>
      </c>
      <c r="S442" s="45"/>
    </row>
    <row r="443" spans="2:19" ht="15" x14ac:dyDescent="0.3">
      <c r="B443" s="29"/>
      <c r="C443" s="36"/>
      <c r="D443" s="29"/>
      <c r="E443" s="29"/>
      <c r="F443" s="29"/>
      <c r="G443" s="29"/>
      <c r="H443" s="29"/>
      <c r="I443" s="38"/>
      <c r="J443" s="38"/>
      <c r="K443" s="29"/>
      <c r="L443" s="23" t="str">
        <f t="shared" si="50"/>
        <v/>
      </c>
      <c r="M443" s="90" t="str">
        <f>IF(B443="totale",SUM(M$26:$M442),IF(B443="","",1/$G$18*FISSO!$D$18*K443))</f>
        <v/>
      </c>
      <c r="N443" s="53" t="str">
        <f>IF(B443="totale",SUM($N$26:N442),IF($B443="","",((1/$G$18*FISSO!$E$18*#REF!))))</f>
        <v/>
      </c>
      <c r="P443" s="56" t="e">
        <f>IF(B443="totale",SUM(P$26:P442),ROUND(M443,2))</f>
        <v>#VALUE!</v>
      </c>
      <c r="Q443" s="56" t="str">
        <f t="shared" si="51"/>
        <v/>
      </c>
      <c r="R443" s="56" t="str">
        <f t="shared" si="49"/>
        <v/>
      </c>
      <c r="S443" s="45"/>
    </row>
    <row r="444" spans="2:19" ht="15" x14ac:dyDescent="0.3">
      <c r="B444" s="29"/>
      <c r="C444" s="36"/>
      <c r="D444" s="29"/>
      <c r="E444" s="29"/>
      <c r="F444" s="29"/>
      <c r="G444" s="29"/>
      <c r="H444" s="29"/>
      <c r="I444" s="38"/>
      <c r="J444" s="38"/>
      <c r="K444" s="29"/>
      <c r="L444" s="23" t="str">
        <f t="shared" si="50"/>
        <v/>
      </c>
      <c r="M444" s="90" t="str">
        <f>IF(B444="totale",SUM(M$26:$M443),IF(B444="","",1/$G$18*FISSO!$D$18*K444))</f>
        <v/>
      </c>
      <c r="N444" s="53" t="str">
        <f>IF(B444="totale",SUM($N$26:N443),IF($B444="","",((1/$G$18*FISSO!$E$18*#REF!))))</f>
        <v/>
      </c>
      <c r="P444" s="56" t="e">
        <f>IF(B444="totale",SUM(P$26:P443),ROUND(M444,2))</f>
        <v>#VALUE!</v>
      </c>
      <c r="Q444" s="56" t="str">
        <f t="shared" si="51"/>
        <v/>
      </c>
      <c r="R444" s="56" t="str">
        <f t="shared" si="49"/>
        <v/>
      </c>
      <c r="S444" s="45"/>
    </row>
    <row r="445" spans="2:19" ht="15" x14ac:dyDescent="0.3">
      <c r="B445" s="29"/>
      <c r="C445" s="36"/>
      <c r="D445" s="29"/>
      <c r="E445" s="29"/>
      <c r="F445" s="29"/>
      <c r="G445" s="29"/>
      <c r="H445" s="29"/>
      <c r="I445" s="38"/>
      <c r="J445" s="38"/>
      <c r="K445" s="29"/>
      <c r="L445" s="23" t="str">
        <f t="shared" si="50"/>
        <v/>
      </c>
      <c r="M445" s="90" t="str">
        <f>IF(B445="totale",SUM(M$26:$M444),IF(B445="","",1/$G$18*FISSO!$D$18*K445))</f>
        <v/>
      </c>
      <c r="N445" s="53" t="str">
        <f>IF(B445="totale",SUM($N$26:N444),IF($B445="","",((1/$G$18*FISSO!$E$18*#REF!))))</f>
        <v/>
      </c>
      <c r="P445" s="56" t="e">
        <f>IF(B445="totale",SUM(P$26:P444),ROUND(M445,2))</f>
        <v>#VALUE!</v>
      </c>
      <c r="Q445" s="56" t="str">
        <f t="shared" si="51"/>
        <v/>
      </c>
      <c r="R445" s="56" t="str">
        <f t="shared" si="49"/>
        <v/>
      </c>
      <c r="S445" s="45"/>
    </row>
    <row r="446" spans="2:19" ht="15" x14ac:dyDescent="0.3">
      <c r="B446" s="29"/>
      <c r="C446" s="36"/>
      <c r="D446" s="29"/>
      <c r="E446" s="29"/>
      <c r="F446" s="29"/>
      <c r="G446" s="29"/>
      <c r="H446" s="29"/>
      <c r="I446" s="38"/>
      <c r="J446" s="38"/>
      <c r="K446" s="29"/>
      <c r="L446" s="23" t="str">
        <f t="shared" si="50"/>
        <v/>
      </c>
      <c r="M446" s="90" t="str">
        <f>IF(B446="totale",SUM(M$26:$M445),IF(B446="","",1/$G$18*FISSO!$D$18*K446))</f>
        <v/>
      </c>
      <c r="N446" s="53" t="str">
        <f>IF(B446="totale",SUM($N$26:N445),IF($B446="","",((1/$G$18*FISSO!$E$18*#REF!))))</f>
        <v/>
      </c>
      <c r="P446" s="56" t="e">
        <f>IF(B446="totale",SUM(P$26:P445),ROUND(M446,2))</f>
        <v>#VALUE!</v>
      </c>
      <c r="Q446" s="56" t="str">
        <f t="shared" si="51"/>
        <v/>
      </c>
      <c r="R446" s="56" t="str">
        <f t="shared" si="49"/>
        <v/>
      </c>
      <c r="S446" s="45"/>
    </row>
    <row r="447" spans="2:19" ht="15" x14ac:dyDescent="0.3">
      <c r="B447" s="29"/>
      <c r="C447" s="36"/>
      <c r="D447" s="29"/>
      <c r="E447" s="29"/>
      <c r="F447" s="29"/>
      <c r="G447" s="29"/>
      <c r="H447" s="29"/>
      <c r="I447" s="38"/>
      <c r="J447" s="38"/>
      <c r="K447" s="29"/>
      <c r="L447" s="23" t="str">
        <f t="shared" si="50"/>
        <v/>
      </c>
      <c r="M447" s="90" t="str">
        <f>IF(B447="totale",SUM(M$26:$M446),IF(B447="","",1/$G$18*FISSO!$D$18*K447))</f>
        <v/>
      </c>
      <c r="N447" s="53" t="str">
        <f>IF(B447="totale",SUM($N$26:N446),IF($B447="","",((1/$G$18*FISSO!$E$18*#REF!))))</f>
        <v/>
      </c>
      <c r="P447" s="56" t="e">
        <f>IF(B447="totale",SUM(P$26:P446),ROUND(M447,2))</f>
        <v>#VALUE!</v>
      </c>
      <c r="Q447" s="56" t="str">
        <f t="shared" si="51"/>
        <v/>
      </c>
      <c r="R447" s="56" t="str">
        <f t="shared" si="49"/>
        <v/>
      </c>
      <c r="S447" s="45"/>
    </row>
    <row r="448" spans="2:19" ht="15" x14ac:dyDescent="0.3">
      <c r="B448" s="29"/>
      <c r="C448" s="36"/>
      <c r="D448" s="29"/>
      <c r="E448" s="29"/>
      <c r="F448" s="29"/>
      <c r="G448" s="29"/>
      <c r="H448" s="29"/>
      <c r="I448" s="38"/>
      <c r="J448" s="38"/>
      <c r="K448" s="29"/>
      <c r="L448" s="23" t="str">
        <f t="shared" si="50"/>
        <v/>
      </c>
      <c r="M448" s="90" t="str">
        <f>IF(B448="totale",SUM(M$26:$M447),IF(B448="","",1/$G$18*FISSO!$D$18*K448))</f>
        <v/>
      </c>
      <c r="N448" s="53" t="str">
        <f>IF(B448="totale",SUM($N$26:N447),IF($B448="","",((1/$G$18*FISSO!$E$18*#REF!))))</f>
        <v/>
      </c>
      <c r="P448" s="56" t="e">
        <f>IF(B448="totale",SUM(P$26:P447),ROUND(M448,2))</f>
        <v>#VALUE!</v>
      </c>
      <c r="Q448" s="56" t="str">
        <f t="shared" si="51"/>
        <v/>
      </c>
      <c r="R448" s="56" t="str">
        <f t="shared" si="49"/>
        <v/>
      </c>
      <c r="S448" s="45"/>
    </row>
    <row r="449" spans="2:19" ht="15" x14ac:dyDescent="0.3">
      <c r="B449" s="29"/>
      <c r="C449" s="36"/>
      <c r="D449" s="29"/>
      <c r="E449" s="29"/>
      <c r="F449" s="29"/>
      <c r="G449" s="29"/>
      <c r="H449" s="29"/>
      <c r="I449" s="38"/>
      <c r="J449" s="38"/>
      <c r="K449" s="29"/>
      <c r="L449" s="23" t="str">
        <f t="shared" si="50"/>
        <v/>
      </c>
      <c r="M449" s="90" t="str">
        <f>IF(B449="totale",SUM(M$26:$M448),IF(B449="","",1/$G$18*FISSO!$D$18*K449))</f>
        <v/>
      </c>
      <c r="N449" s="53" t="str">
        <f>IF(B449="totale",SUM($N$26:N448),IF($B449="","",((1/$G$18*FISSO!$E$18*#REF!))))</f>
        <v/>
      </c>
      <c r="P449" s="56" t="e">
        <f>IF(B449="totale",SUM(P$26:P448),ROUND(M449,2))</f>
        <v>#VALUE!</v>
      </c>
      <c r="Q449" s="56" t="str">
        <f t="shared" si="51"/>
        <v/>
      </c>
      <c r="R449" s="53" t="str">
        <f>IF(I449="totale",SUM($N$26:R448),IF($B449="","",((1/$G$18*FISSO!$E$18*#REF!))))</f>
        <v/>
      </c>
      <c r="S449" s="45"/>
    </row>
    <row r="450" spans="2:19" ht="15" x14ac:dyDescent="0.3">
      <c r="B450" s="29"/>
      <c r="C450" s="36"/>
      <c r="D450" s="29"/>
      <c r="E450" s="29"/>
      <c r="F450" s="29"/>
      <c r="G450" s="29"/>
      <c r="H450" s="29"/>
      <c r="I450" s="38"/>
      <c r="J450" s="38"/>
      <c r="K450" s="29"/>
      <c r="L450" s="23" t="str">
        <f t="shared" si="50"/>
        <v/>
      </c>
      <c r="M450" s="90" t="str">
        <f>IF(B450="totale",SUM(M$26:$M449),IF(B450="","",1/$G$18*FISSO!$D$18*K450))</f>
        <v/>
      </c>
      <c r="N450" s="53" t="str">
        <f>IF(B450="totale",SUM($N$26:N449),IF($B450="","",((1/$G$18*FISSO!$E$18*#REF!))))</f>
        <v/>
      </c>
      <c r="P450" s="56" t="e">
        <f>IF(B450="totale",SUM(P$26:P449),ROUND(M450,2))</f>
        <v>#VALUE!</v>
      </c>
      <c r="Q450" s="56" t="str">
        <f t="shared" si="51"/>
        <v/>
      </c>
      <c r="R450" s="53" t="str">
        <f>IF(I450="totale",SUM($N$26:R449),IF($B450="","",((1/$G$18*FISSO!$E$18*#REF!))))</f>
        <v/>
      </c>
      <c r="S450" s="45"/>
    </row>
    <row r="451" spans="2:19" ht="15" x14ac:dyDescent="0.3">
      <c r="B451" s="29"/>
      <c r="C451" s="36"/>
      <c r="D451" s="29"/>
      <c r="E451" s="29"/>
      <c r="F451" s="29"/>
      <c r="G451" s="29"/>
      <c r="H451" s="29"/>
      <c r="I451" s="38"/>
      <c r="J451" s="38"/>
      <c r="K451" s="29"/>
      <c r="L451" s="23" t="str">
        <f t="shared" si="50"/>
        <v/>
      </c>
      <c r="M451" s="90" t="str">
        <f>IF(B451="totale",SUM(M$26:$M450),IF(B451="","",1/$G$18*FISSO!$D$18*K451))</f>
        <v/>
      </c>
      <c r="N451" s="53" t="str">
        <f>IF(B451="totale",SUM($N$26:N450),IF($B451="","",((1/$G$18*FISSO!$E$18*#REF!))))</f>
        <v/>
      </c>
      <c r="P451" s="56" t="e">
        <f>IF(B451="totale",SUM(P$26:P450),ROUND(M451,2))</f>
        <v>#VALUE!</v>
      </c>
      <c r="Q451" s="56" t="str">
        <f t="shared" si="51"/>
        <v/>
      </c>
      <c r="R451" s="53" t="str">
        <f>IF(I451="totale",SUM($N$26:R450),IF($B451="","",((1/$G$18*FISSO!$E$18*#REF!))))</f>
        <v/>
      </c>
      <c r="S451" s="45"/>
    </row>
    <row r="452" spans="2:19" ht="15" x14ac:dyDescent="0.3">
      <c r="B452" s="29"/>
      <c r="C452" s="36"/>
      <c r="D452" s="29"/>
      <c r="E452" s="29"/>
      <c r="F452" s="29"/>
      <c r="G452" s="29"/>
      <c r="H452" s="29"/>
      <c r="I452" s="29"/>
      <c r="J452" s="29"/>
      <c r="K452" s="29"/>
      <c r="L452" s="23" t="str">
        <f t="shared" si="50"/>
        <v/>
      </c>
      <c r="M452" s="90" t="str">
        <f>IF(B452="totale",SUM(M$26:$M451),IF(B452="","",1/$G$18*FISSO!$D$18*K452))</f>
        <v/>
      </c>
      <c r="N452" s="53" t="str">
        <f>IF(B452="totale",SUM($N$26:N451),IF($B452="","",((1/$G$18*FISSO!$E$18*#REF!))))</f>
        <v/>
      </c>
      <c r="P452" s="56" t="e">
        <f>IF(B452="totale",SUM(P$26:P451),ROUND(M452,2))</f>
        <v>#VALUE!</v>
      </c>
      <c r="Q452" s="56" t="str">
        <f t="shared" si="51"/>
        <v/>
      </c>
      <c r="R452" s="53" t="str">
        <f>IF(I452="totale",SUM($N$26:R451),IF($B452="","",((1/$G$18*FISSO!$E$18*#REF!))))</f>
        <v/>
      </c>
      <c r="S452" s="45"/>
    </row>
    <row r="453" spans="2:19" ht="15" x14ac:dyDescent="0.3">
      <c r="B453" s="29"/>
      <c r="C453" s="36"/>
      <c r="D453" s="29"/>
      <c r="E453" s="29"/>
      <c r="F453" s="29"/>
      <c r="G453" s="29"/>
      <c r="H453" s="29"/>
      <c r="I453" s="29"/>
      <c r="J453" s="29"/>
      <c r="K453" s="29"/>
      <c r="L453" s="23" t="str">
        <f t="shared" si="50"/>
        <v/>
      </c>
      <c r="M453" s="90" t="str">
        <f>IF(B453="totale",SUM(M$26:$M452),IF(B453="","",1/$G$18*FISSO!$D$18*K453))</f>
        <v/>
      </c>
      <c r="N453" s="53" t="str">
        <f>IF(B453="totale",SUM($N$26:N452),IF($B453="","",((1/$G$18*FISSO!$E$18*#REF!))))</f>
        <v/>
      </c>
      <c r="P453" s="56" t="e">
        <f>IF(B453="totale",SUM(P$26:P452),ROUND(M453,2))</f>
        <v>#VALUE!</v>
      </c>
      <c r="Q453" s="56" t="str">
        <f t="shared" si="51"/>
        <v/>
      </c>
      <c r="R453" s="53" t="str">
        <f>IF(I453="totale",SUM($N$26:R452),IF($B453="","",((1/$G$18*FISSO!$E$18*#REF!))))</f>
        <v/>
      </c>
      <c r="S453" s="45"/>
    </row>
    <row r="454" spans="2:19" ht="15" x14ac:dyDescent="0.3">
      <c r="B454" s="29"/>
      <c r="C454" s="36"/>
      <c r="D454" s="29"/>
      <c r="E454" s="29"/>
      <c r="F454" s="29"/>
      <c r="G454" s="29"/>
      <c r="H454" s="29"/>
      <c r="I454" s="29"/>
      <c r="J454" s="29"/>
      <c r="K454" s="29"/>
      <c r="L454" s="23" t="str">
        <f t="shared" si="50"/>
        <v/>
      </c>
      <c r="M454" s="90" t="str">
        <f>IF(B454="totale",SUM(M$26:$M453),IF(B454="","",1/$G$18*FISSO!$D$18*K454))</f>
        <v/>
      </c>
      <c r="N454" s="53" t="str">
        <f>IF(B454="totale",SUM($N$26:N453),IF($B454="","",((1/$G$18*FISSO!$E$18*#REF!))))</f>
        <v/>
      </c>
      <c r="P454" s="56" t="e">
        <f>IF(B454="totale",SUM(P$26:P453),ROUND(M454,2))</f>
        <v>#VALUE!</v>
      </c>
      <c r="Q454" s="56" t="str">
        <f t="shared" si="51"/>
        <v/>
      </c>
      <c r="R454" s="53" t="str">
        <f>IF(I454="totale",SUM($N$26:R453),IF($B454="","",((1/$G$18*FISSO!$E$18*#REF!))))</f>
        <v/>
      </c>
      <c r="S454" s="45"/>
    </row>
    <row r="455" spans="2:19" ht="15" x14ac:dyDescent="0.3">
      <c r="B455" s="29"/>
      <c r="C455" s="36"/>
      <c r="D455" s="29"/>
      <c r="E455" s="29"/>
      <c r="F455" s="29"/>
      <c r="G455" s="29"/>
      <c r="H455" s="29"/>
      <c r="I455" s="29"/>
      <c r="J455" s="29"/>
      <c r="K455" s="29"/>
      <c r="L455" s="23" t="str">
        <f t="shared" si="50"/>
        <v/>
      </c>
      <c r="M455" s="90" t="str">
        <f>IF(B455="totale",SUM(M$26:$M454),IF(B455="","",1/$G$18*FISSO!$D$18*K455))</f>
        <v/>
      </c>
      <c r="N455" s="53" t="str">
        <f>IF(B455="totale",SUM($N$26:N454),IF($B455="","",((1/$G$18*FISSO!$E$18*#REF!))))</f>
        <v/>
      </c>
      <c r="P455" s="56" t="e">
        <f>IF(B455="totale",SUM(P$26:P454),ROUND(M455,2))</f>
        <v>#VALUE!</v>
      </c>
      <c r="Q455" s="56" t="str">
        <f t="shared" si="51"/>
        <v/>
      </c>
      <c r="R455" s="53" t="str">
        <f>IF(I455="totale",SUM($N$26:R454),IF($B455="","",((1/$G$18*FISSO!$E$18*#REF!))))</f>
        <v/>
      </c>
      <c r="S455" s="45"/>
    </row>
    <row r="456" spans="2:19" ht="15" x14ac:dyDescent="0.3">
      <c r="B456" s="29"/>
      <c r="C456" s="36"/>
      <c r="D456" s="29"/>
      <c r="E456" s="29"/>
      <c r="F456" s="29"/>
      <c r="G456" s="29"/>
      <c r="H456" s="29"/>
      <c r="I456" s="29"/>
      <c r="J456" s="29"/>
      <c r="K456" s="29"/>
      <c r="L456" s="23" t="str">
        <f t="shared" si="50"/>
        <v/>
      </c>
      <c r="M456" s="90" t="str">
        <f>IF(B456="totale",SUM(M$26:$M455),IF(B456="","",1/$G$18*FISSO!$D$18*K456))</f>
        <v/>
      </c>
      <c r="N456" s="53" t="str">
        <f>IF(B456="totale",SUM($N$26:N455),IF($B456="","",((1/$G$18*FISSO!$E$18*#REF!))))</f>
        <v/>
      </c>
      <c r="P456" s="56" t="e">
        <f>IF(B456="totale",SUM(P$26:P455),ROUND(M456,2))</f>
        <v>#VALUE!</v>
      </c>
      <c r="Q456" s="56" t="str">
        <f t="shared" si="51"/>
        <v/>
      </c>
      <c r="R456" s="53" t="str">
        <f>IF(I456="totale",SUM($N$26:R455),IF($B456="","",((1/$G$18*FISSO!$E$18*#REF!))))</f>
        <v/>
      </c>
      <c r="S456" s="45"/>
    </row>
    <row r="457" spans="2:19" ht="15" x14ac:dyDescent="0.3">
      <c r="B457" s="29"/>
      <c r="C457" s="36"/>
      <c r="D457" s="29"/>
      <c r="E457" s="29"/>
      <c r="F457" s="29"/>
      <c r="G457" s="29"/>
      <c r="H457" s="29"/>
      <c r="I457" s="29"/>
      <c r="J457" s="29"/>
      <c r="K457" s="29"/>
      <c r="L457" s="23" t="str">
        <f t="shared" si="50"/>
        <v/>
      </c>
      <c r="M457" s="90" t="str">
        <f>IF(B457="totale",SUM(M$26:$M456),IF(B457="","",1/$G$18*FISSO!$D$18*K457))</f>
        <v/>
      </c>
      <c r="N457" s="53" t="str">
        <f>IF(B457="totale",SUM($N$26:N456),IF($B457="","",((1/$G$18*FISSO!$E$18*#REF!))))</f>
        <v/>
      </c>
      <c r="P457" s="56" t="e">
        <f>IF(B457="totale",SUM(P$26:P456),ROUND(M457,2))</f>
        <v>#VALUE!</v>
      </c>
      <c r="Q457" s="56" t="str">
        <f t="shared" si="51"/>
        <v/>
      </c>
      <c r="R457" s="53" t="str">
        <f>IF(I457="totale",SUM($N$26:R456),IF($B457="","",((1/$G$18*FISSO!$E$18*#REF!))))</f>
        <v/>
      </c>
      <c r="S457" s="45"/>
    </row>
    <row r="458" spans="2:19" ht="15" x14ac:dyDescent="0.3">
      <c r="B458" s="29"/>
      <c r="C458" s="36"/>
      <c r="D458" s="29"/>
      <c r="E458" s="29"/>
      <c r="F458" s="29"/>
      <c r="G458" s="29"/>
      <c r="H458" s="29"/>
      <c r="I458" s="29"/>
      <c r="J458" s="29"/>
      <c r="K458" s="29"/>
      <c r="L458" s="23" t="str">
        <f t="shared" si="50"/>
        <v/>
      </c>
      <c r="M458" s="90" t="str">
        <f>IF(B458="totale",SUM(M$26:$M457),IF(B458="","",1/$G$18*FISSO!$D$18*K458))</f>
        <v/>
      </c>
      <c r="N458" s="53" t="str">
        <f>IF(B458="totale",SUM($N$26:N457),IF($B458="","",((1/$G$18*FISSO!$E$18*#REF!))))</f>
        <v/>
      </c>
      <c r="P458" s="56" t="e">
        <f>IF(B458="totale",SUM(P$26:P457),ROUND(M458,2))</f>
        <v>#VALUE!</v>
      </c>
      <c r="Q458" s="56" t="str">
        <f t="shared" si="51"/>
        <v/>
      </c>
      <c r="R458" s="53" t="str">
        <f>IF(I458="totale",SUM($N$26:R457),IF($B458="","",((1/$G$18*FISSO!$E$18*#REF!))))</f>
        <v/>
      </c>
      <c r="S458" s="45"/>
    </row>
    <row r="459" spans="2:19" ht="15" x14ac:dyDescent="0.3">
      <c r="B459" s="29"/>
      <c r="C459" s="36"/>
      <c r="D459" s="29"/>
      <c r="E459" s="29"/>
      <c r="F459" s="29"/>
      <c r="G459" s="29"/>
      <c r="H459" s="29"/>
      <c r="I459" s="29"/>
      <c r="J459" s="29"/>
      <c r="K459" s="29"/>
      <c r="L459" s="23" t="str">
        <f t="shared" si="50"/>
        <v/>
      </c>
      <c r="M459" s="90" t="str">
        <f>IF(B459="totale",SUM(M$26:$M458),IF(B459="","",1/$G$18*FISSO!$D$18*K459))</f>
        <v/>
      </c>
      <c r="N459" s="53" t="str">
        <f>IF(B459="totale",SUM($N$26:N458),IF($B459="","",((1/$G$18*FISSO!$E$18*#REF!))))</f>
        <v/>
      </c>
      <c r="P459" s="56" t="e">
        <f>IF(B459="totale",SUM(P$26:P458),ROUND(M459,2))</f>
        <v>#VALUE!</v>
      </c>
      <c r="Q459" s="56" t="str">
        <f t="shared" si="51"/>
        <v/>
      </c>
      <c r="R459" s="53" t="str">
        <f>IF(I459="totale",SUM($N$26:R458),IF($B459="","",((1/$G$18*FISSO!$E$18*#REF!))))</f>
        <v/>
      </c>
      <c r="S459" s="45"/>
    </row>
    <row r="460" spans="2:19" ht="15" x14ac:dyDescent="0.3">
      <c r="B460" s="29"/>
      <c r="C460" s="36"/>
      <c r="D460" s="29"/>
      <c r="E460" s="29"/>
      <c r="F460" s="29"/>
      <c r="G460" s="29"/>
      <c r="H460" s="29"/>
      <c r="I460" s="29"/>
      <c r="J460" s="29"/>
      <c r="K460" s="29"/>
      <c r="L460" s="23" t="str">
        <f t="shared" si="50"/>
        <v/>
      </c>
      <c r="M460" s="90" t="str">
        <f>IF(B460="totale",SUM(M$26:$M459),IF(B460="","",1/$G$18*FISSO!$D$18*K460))</f>
        <v/>
      </c>
      <c r="N460" s="53" t="str">
        <f>IF(B460="totale",SUM($N$26:N459),IF($B460="","",((1/$G$18*FISSO!$E$18*#REF!))))</f>
        <v/>
      </c>
      <c r="P460" s="56" t="e">
        <f>IF(B460="totale",SUM(P$26:P459),ROUND(M460,2))</f>
        <v>#VALUE!</v>
      </c>
      <c r="Q460" s="56" t="str">
        <f t="shared" si="51"/>
        <v/>
      </c>
      <c r="R460" s="53" t="str">
        <f>IF(I460="totale",SUM($N$26:R459),IF($B460="","",((1/$G$18*FISSO!$E$18*#REF!))))</f>
        <v/>
      </c>
      <c r="S460" s="45"/>
    </row>
    <row r="461" spans="2:19" ht="15" x14ac:dyDescent="0.3">
      <c r="B461" s="29"/>
      <c r="C461" s="36"/>
      <c r="D461" s="29"/>
      <c r="E461" s="29"/>
      <c r="F461" s="29"/>
      <c r="G461" s="29"/>
      <c r="H461" s="29"/>
      <c r="I461" s="29"/>
      <c r="J461" s="29"/>
      <c r="K461" s="29"/>
      <c r="L461" s="23" t="str">
        <f t="shared" si="50"/>
        <v/>
      </c>
      <c r="M461" s="90" t="str">
        <f>IF(B461="totale",SUM(M$26:$M460),IF(B461="","",1/$G$18*FISSO!$D$18*K461))</f>
        <v/>
      </c>
      <c r="N461" s="53" t="str">
        <f>IF(B461="totale",SUM($N$26:N460),IF($B461="","",((1/$G$18*FISSO!$E$18*#REF!))))</f>
        <v/>
      </c>
      <c r="P461" s="56" t="e">
        <f>IF(B461="totale",SUM(P$26:P460),ROUND(M461,2))</f>
        <v>#VALUE!</v>
      </c>
      <c r="Q461" s="56" t="str">
        <f t="shared" si="51"/>
        <v/>
      </c>
      <c r="R461" s="53" t="str">
        <f>IF(I461="totale",SUM($N$26:R460),IF($B461="","",((1/$G$18*FISSO!$E$18*#REF!))))</f>
        <v/>
      </c>
      <c r="S461" s="45"/>
    </row>
    <row r="462" spans="2:19" ht="15" x14ac:dyDescent="0.3">
      <c r="B462" s="29"/>
      <c r="C462" s="36"/>
      <c r="D462" s="29"/>
      <c r="E462" s="29"/>
      <c r="F462" s="29"/>
      <c r="G462" s="29"/>
      <c r="H462" s="29"/>
      <c r="I462" s="29"/>
      <c r="J462" s="29"/>
      <c r="K462" s="29"/>
      <c r="L462" s="23" t="str">
        <f t="shared" si="50"/>
        <v/>
      </c>
      <c r="M462" s="90" t="str">
        <f>IF(B462="totale",SUM(M$26:$M461),IF(B462="","",1/$G$18*FISSO!$D$18*K462))</f>
        <v/>
      </c>
      <c r="N462" s="53" t="str">
        <f>IF(B462="totale",SUM($N$26:N461),IF($B462="","",((1/$G$18*FISSO!$E$18*#REF!))))</f>
        <v/>
      </c>
      <c r="P462" s="56" t="e">
        <f>IF(B462="totale",SUM(P$26:P461),ROUND(M462,2))</f>
        <v>#VALUE!</v>
      </c>
      <c r="Q462" s="56" t="str">
        <f t="shared" si="51"/>
        <v/>
      </c>
      <c r="R462" s="53" t="str">
        <f>IF(I462="totale",SUM($N$26:R461),IF($B462="","",((1/$G$18*FISSO!$E$18*#REF!))))</f>
        <v/>
      </c>
      <c r="S462" s="45"/>
    </row>
    <row r="463" spans="2:19" ht="15" x14ac:dyDescent="0.3">
      <c r="B463" s="29"/>
      <c r="C463" s="36"/>
      <c r="D463" s="29"/>
      <c r="E463" s="29"/>
      <c r="F463" s="29"/>
      <c r="G463" s="29"/>
      <c r="H463" s="29"/>
      <c r="I463" s="29"/>
      <c r="J463" s="29"/>
      <c r="K463" s="29"/>
      <c r="L463" s="23" t="str">
        <f t="shared" si="50"/>
        <v/>
      </c>
      <c r="M463" s="90" t="str">
        <f>IF(B463="totale",SUM(M$26:$M462),IF(B463="","",1/$G$18*FISSO!$D$18*K463))</f>
        <v/>
      </c>
      <c r="N463" s="53" t="str">
        <f>IF(B463="totale",SUM($N$26:N462),IF($B463="","",((1/$G$18*FISSO!$E$18*#REF!))))</f>
        <v/>
      </c>
      <c r="P463" s="56" t="e">
        <f>IF(B463="totale",SUM(P$26:P462),ROUND(M463,2))</f>
        <v>#VALUE!</v>
      </c>
      <c r="Q463" s="56" t="str">
        <f t="shared" si="51"/>
        <v/>
      </c>
      <c r="R463" s="53" t="str">
        <f>IF(I463="totale",SUM($N$26:R462),IF($B463="","",((1/$G$18*FISSO!$E$18*#REF!))))</f>
        <v/>
      </c>
      <c r="S463" s="45"/>
    </row>
    <row r="464" spans="2:19" ht="15" x14ac:dyDescent="0.3">
      <c r="B464" s="29"/>
      <c r="C464" s="36"/>
      <c r="D464" s="29"/>
      <c r="E464" s="29"/>
      <c r="F464" s="29"/>
      <c r="G464" s="29"/>
      <c r="H464" s="29"/>
      <c r="I464" s="29"/>
      <c r="J464" s="29"/>
      <c r="K464" s="29"/>
      <c r="L464" s="23" t="str">
        <f t="shared" si="50"/>
        <v/>
      </c>
      <c r="M464" s="90" t="str">
        <f>IF(B464="totale",SUM(M$26:$M463),IF(B464="","",1/$G$18*FISSO!$D$18*K464))</f>
        <v/>
      </c>
      <c r="N464" s="53" t="str">
        <f>IF(B464="totale",SUM($N$26:N463),IF($B464="","",((1/$G$18*FISSO!$E$18*#REF!))))</f>
        <v/>
      </c>
      <c r="P464" s="56" t="e">
        <f>IF(B464="totale",SUM(P$26:P463),ROUND(M464,2))</f>
        <v>#VALUE!</v>
      </c>
      <c r="Q464" s="56" t="str">
        <f t="shared" si="51"/>
        <v/>
      </c>
      <c r="R464" s="53" t="str">
        <f>IF(I464="totale",SUM($N$26:R463),IF($B464="","",((1/$G$18*FISSO!$E$18*#REF!))))</f>
        <v/>
      </c>
      <c r="S464" s="45"/>
    </row>
    <row r="465" spans="2:19" ht="15" x14ac:dyDescent="0.3">
      <c r="B465" s="29"/>
      <c r="C465" s="36"/>
      <c r="D465" s="29"/>
      <c r="E465" s="29"/>
      <c r="F465" s="29"/>
      <c r="G465" s="29"/>
      <c r="H465" s="29"/>
      <c r="I465" s="29"/>
      <c r="J465" s="29"/>
      <c r="K465" s="29"/>
      <c r="L465" s="23" t="str">
        <f t="shared" si="50"/>
        <v/>
      </c>
      <c r="M465" s="90" t="str">
        <f>IF(B465="totale",SUM(M$26:$M464),IF(B465="","",1/$G$18*FISSO!$D$18*K465))</f>
        <v/>
      </c>
      <c r="N465" s="53" t="str">
        <f>IF(B465="totale",SUM($N$26:N464),IF($B465="","",((1/$G$18*FISSO!$E$18*#REF!))))</f>
        <v/>
      </c>
      <c r="P465" s="56" t="e">
        <f>IF(B465="totale",SUM(P$26:P464),ROUND(M465,2))</f>
        <v>#VALUE!</v>
      </c>
      <c r="Q465" s="56" t="str">
        <f t="shared" si="51"/>
        <v/>
      </c>
      <c r="R465" s="53" t="str">
        <f>IF(I465="totale",SUM($N$26:R464),IF($B465="","",((1/$G$18*FISSO!$E$18*#REF!))))</f>
        <v/>
      </c>
      <c r="S465" s="45"/>
    </row>
    <row r="466" spans="2:19" ht="15" x14ac:dyDescent="0.3">
      <c r="B466" s="29"/>
      <c r="C466" s="36"/>
      <c r="D466" s="29"/>
      <c r="E466" s="29"/>
      <c r="F466" s="29"/>
      <c r="G466" s="29"/>
      <c r="H466" s="29"/>
      <c r="I466" s="29"/>
      <c r="J466" s="29"/>
      <c r="K466" s="29"/>
      <c r="L466" s="23" t="str">
        <f t="shared" si="50"/>
        <v/>
      </c>
      <c r="M466" s="90" t="str">
        <f>IF(B466="totale",SUM(M$26:$M465),IF(B466="","",1/$G$18*FISSO!$D$18*K466))</f>
        <v/>
      </c>
      <c r="N466" s="53" t="str">
        <f>IF(B466="totale",SUM($N$26:N465),IF($B466="","",((1/$G$18*FISSO!$E$18*#REF!))))</f>
        <v/>
      </c>
      <c r="P466" s="56" t="e">
        <f>IF(B466="totale",SUM(P$26:P465),ROUND(M466,2))</f>
        <v>#VALUE!</v>
      </c>
      <c r="Q466" s="56" t="str">
        <f t="shared" si="51"/>
        <v/>
      </c>
      <c r="R466" s="53" t="str">
        <f>IF(I466="totale",SUM($N$26:R465),IF($B466="","",((1/$G$18*FISSO!$E$18*#REF!))))</f>
        <v/>
      </c>
      <c r="S466" s="45"/>
    </row>
    <row r="467" spans="2:19" ht="15" x14ac:dyDescent="0.3">
      <c r="B467" s="29"/>
      <c r="C467" s="36"/>
      <c r="D467" s="29"/>
      <c r="E467" s="29"/>
      <c r="F467" s="29"/>
      <c r="G467" s="29"/>
      <c r="H467" s="29"/>
      <c r="I467" s="29"/>
      <c r="J467" s="29"/>
      <c r="K467" s="29"/>
      <c r="L467" s="23" t="str">
        <f t="shared" si="50"/>
        <v/>
      </c>
      <c r="M467" s="90" t="str">
        <f>IF(B467="totale",SUM(M$26:$M466),IF(B467="","",1/$G$18*FISSO!$D$18*K467))</f>
        <v/>
      </c>
      <c r="N467" s="53" t="str">
        <f>IF(B467="totale",SUM($N$26:N466),IF($B467="","",((1/$G$18*FISSO!$E$18*#REF!))))</f>
        <v/>
      </c>
      <c r="P467" s="56" t="e">
        <f>IF(B467="totale",SUM(P$26:P466),ROUND(M467,2))</f>
        <v>#VALUE!</v>
      </c>
      <c r="Q467" s="56" t="str">
        <f t="shared" si="51"/>
        <v/>
      </c>
      <c r="R467" s="53" t="str">
        <f>IF(I467="totale",SUM($N$26:R466),IF($B467="","",((1/$G$18*FISSO!$E$18*#REF!))))</f>
        <v/>
      </c>
      <c r="S467" s="45"/>
    </row>
    <row r="468" spans="2:19" ht="15" x14ac:dyDescent="0.3">
      <c r="B468" s="29"/>
      <c r="C468" s="36"/>
      <c r="D468" s="29"/>
      <c r="E468" s="29"/>
      <c r="F468" s="29"/>
      <c r="G468" s="29"/>
      <c r="H468" s="29"/>
      <c r="I468" s="29"/>
      <c r="J468" s="29"/>
      <c r="K468" s="29"/>
      <c r="L468" s="23" t="str">
        <f t="shared" si="50"/>
        <v/>
      </c>
      <c r="M468" s="90" t="str">
        <f>IF(B468="totale",SUM(M$26:$M467),IF(B468="","",1/$G$18*FISSO!$D$18*K468))</f>
        <v/>
      </c>
      <c r="N468" s="53" t="str">
        <f>IF(B468="totale",SUM($N$26:N467),IF($B468="","",((1/$G$18*FISSO!$E$18*#REF!))))</f>
        <v/>
      </c>
      <c r="P468" s="56" t="e">
        <f>IF(B468="totale",SUM(P$26:P467),ROUND(M468,2))</f>
        <v>#VALUE!</v>
      </c>
      <c r="Q468" s="56" t="str">
        <f t="shared" si="51"/>
        <v/>
      </c>
      <c r="R468" s="53" t="str">
        <f>IF(I468="totale",SUM($N$26:R467),IF($B468="","",((1/$G$18*FISSO!$E$18*#REF!))))</f>
        <v/>
      </c>
      <c r="S468" s="45"/>
    </row>
    <row r="469" spans="2:19" ht="15" x14ac:dyDescent="0.3">
      <c r="B469" s="29"/>
      <c r="C469" s="36"/>
      <c r="D469" s="29"/>
      <c r="E469" s="29"/>
      <c r="F469" s="29"/>
      <c r="G469" s="29"/>
      <c r="H469" s="29"/>
      <c r="I469" s="29"/>
      <c r="J469" s="29"/>
      <c r="K469" s="29"/>
      <c r="L469" s="23" t="str">
        <f t="shared" si="50"/>
        <v/>
      </c>
      <c r="M469" s="90" t="str">
        <f>IF(B469="totale",SUM(M$26:$M468),IF(B469="","",1/$G$18*FISSO!$D$18*K469))</f>
        <v/>
      </c>
      <c r="N469" s="53" t="str">
        <f>IF(B469="totale",SUM($N$26:N468),IF($B469="","",((1/$G$18*FISSO!$E$18*#REF!))))</f>
        <v/>
      </c>
      <c r="P469" s="56" t="e">
        <f>IF(B469="totale",SUM(P$26:P468),ROUND(M469,2))</f>
        <v>#VALUE!</v>
      </c>
      <c r="Q469" s="56" t="str">
        <f t="shared" si="51"/>
        <v/>
      </c>
      <c r="R469" s="53" t="str">
        <f>IF(I469="totale",SUM($N$26:R468),IF($B469="","",((1/$G$18*FISSO!$E$18*#REF!))))</f>
        <v/>
      </c>
      <c r="S469" s="45"/>
    </row>
    <row r="470" spans="2:19" ht="15" x14ac:dyDescent="0.3">
      <c r="B470" s="29"/>
      <c r="C470" s="36"/>
      <c r="D470" s="29"/>
      <c r="E470" s="29"/>
      <c r="F470" s="29"/>
      <c r="G470" s="29"/>
      <c r="H470" s="29"/>
      <c r="I470" s="29"/>
      <c r="J470" s="29"/>
      <c r="K470" s="29"/>
      <c r="L470" s="23" t="str">
        <f t="shared" si="50"/>
        <v/>
      </c>
      <c r="M470" s="90" t="str">
        <f>IF(B470="totale",SUM(M$26:$M469),IF(B470="","",1/$G$18*FISSO!$D$18*K470))</f>
        <v/>
      </c>
      <c r="N470" s="53" t="str">
        <f>IF(B470="totale",SUM($N$26:N469),IF($B470="","",((1/$G$18*FISSO!$E$18*#REF!))))</f>
        <v/>
      </c>
      <c r="P470" s="56" t="e">
        <f>IF(B470="totale",SUM(P$26:P469),ROUND(M470,2))</f>
        <v>#VALUE!</v>
      </c>
      <c r="Q470" s="56" t="str">
        <f t="shared" si="51"/>
        <v/>
      </c>
      <c r="R470" s="53" t="str">
        <f>IF(I470="totale",SUM($N$26:R469),IF($B470="","",((1/$G$18*FISSO!$E$18*#REF!))))</f>
        <v/>
      </c>
      <c r="S470" s="45"/>
    </row>
    <row r="471" spans="2:19" ht="15" x14ac:dyDescent="0.3">
      <c r="B471" s="29"/>
      <c r="C471" s="36"/>
      <c r="D471" s="29"/>
      <c r="E471" s="29"/>
      <c r="F471" s="29"/>
      <c r="G471" s="29"/>
      <c r="H471" s="29"/>
      <c r="I471" s="29"/>
      <c r="J471" s="29"/>
      <c r="K471" s="29"/>
      <c r="L471" s="23" t="str">
        <f t="shared" si="50"/>
        <v/>
      </c>
      <c r="M471" s="90" t="str">
        <f>IF(B471="totale",SUM(M$26:$M470),IF(B471="","",1/$G$18*FISSO!$D$18*K471))</f>
        <v/>
      </c>
      <c r="N471" s="53" t="str">
        <f>IF(B471="totale",SUM($N$26:N470),IF($B471="","",((1/$G$18*FISSO!$E$18*#REF!))))</f>
        <v/>
      </c>
      <c r="P471" s="56" t="e">
        <f>IF(B471="totale",SUM(P$26:P470),ROUND(M471,2))</f>
        <v>#VALUE!</v>
      </c>
      <c r="Q471" s="56" t="str">
        <f t="shared" si="51"/>
        <v/>
      </c>
      <c r="R471" s="53" t="str">
        <f>IF(I471="totale",SUM($N$26:R470),IF($B471="","",((1/$G$18*FISSO!$E$18*#REF!))))</f>
        <v/>
      </c>
      <c r="S471" s="45"/>
    </row>
    <row r="472" spans="2:19" ht="15" x14ac:dyDescent="0.3">
      <c r="B472" s="29"/>
      <c r="C472" s="36"/>
      <c r="D472" s="29"/>
      <c r="E472" s="29"/>
      <c r="F472" s="29"/>
      <c r="G472" s="29"/>
      <c r="H472" s="29"/>
      <c r="I472" s="29"/>
      <c r="J472" s="29"/>
      <c r="K472" s="29"/>
      <c r="L472" s="23" t="str">
        <f t="shared" si="50"/>
        <v/>
      </c>
      <c r="M472" s="90" t="str">
        <f>IF(B472="totale",SUM(M$26:$M471),IF(B472="","",1/$G$18*FISSO!$D$18*K472))</f>
        <v/>
      </c>
      <c r="N472" s="53" t="str">
        <f>IF(B472="totale",SUM($N$26:N471),IF($B472="","",((1/$G$18*FISSO!$E$18*#REF!))))</f>
        <v/>
      </c>
      <c r="P472" s="56" t="e">
        <f>IF(B472="totale",SUM(P$26:P471),ROUND(M472,2))</f>
        <v>#VALUE!</v>
      </c>
      <c r="Q472" s="56" t="str">
        <f t="shared" si="51"/>
        <v/>
      </c>
      <c r="R472" s="53" t="str">
        <f>IF(I472="totale",SUM($N$26:R471),IF($B472="","",((1/$G$18*FISSO!$E$18*#REF!))))</f>
        <v/>
      </c>
      <c r="S472" s="45"/>
    </row>
    <row r="473" spans="2:19" ht="15" x14ac:dyDescent="0.3">
      <c r="B473" s="29"/>
      <c r="C473" s="36"/>
      <c r="D473" s="29"/>
      <c r="E473" s="29"/>
      <c r="F473" s="29"/>
      <c r="G473" s="29"/>
      <c r="H473" s="29"/>
      <c r="I473" s="29"/>
      <c r="J473" s="29"/>
      <c r="K473" s="29"/>
      <c r="L473" s="23" t="str">
        <f t="shared" si="50"/>
        <v/>
      </c>
      <c r="M473" s="90" t="str">
        <f>IF(B473="totale",SUM(M$26:$M472),IF(B473="","",1/$G$18*FISSO!$D$18*K473))</f>
        <v/>
      </c>
      <c r="N473" s="53" t="str">
        <f>IF(B473="totale",SUM($N$26:N472),IF($B473="","",((1/$G$18*FISSO!$E$18*#REF!))))</f>
        <v/>
      </c>
      <c r="P473" s="56" t="e">
        <f>IF(B473="totale",SUM(P$26:P472),ROUND(M473,2))</f>
        <v>#VALUE!</v>
      </c>
      <c r="Q473" s="56" t="str">
        <f t="shared" si="51"/>
        <v/>
      </c>
      <c r="R473" s="53" t="str">
        <f>IF(I473="totale",SUM($N$26:R472),IF($B473="","",((1/$G$18*FISSO!$E$18*#REF!))))</f>
        <v/>
      </c>
      <c r="S473" s="45"/>
    </row>
    <row r="474" spans="2:19" ht="15" x14ac:dyDescent="0.3">
      <c r="B474" s="29"/>
      <c r="C474" s="36"/>
      <c r="D474" s="29"/>
      <c r="E474" s="29"/>
      <c r="F474" s="29"/>
      <c r="G474" s="29"/>
      <c r="H474" s="29"/>
      <c r="I474" s="29"/>
      <c r="J474" s="29"/>
      <c r="K474" s="29"/>
      <c r="L474" s="23" t="str">
        <f t="shared" si="50"/>
        <v/>
      </c>
      <c r="M474" s="90" t="str">
        <f>IF(B474="totale",SUM(M$26:$M473),IF(B474="","",1/$G$18*FISSO!$D$18*K474))</f>
        <v/>
      </c>
      <c r="N474" s="53" t="str">
        <f>IF(B474="totale",SUM($N$26:N473),IF($B474="","",((1/$G$18*FISSO!$E$18*#REF!))))</f>
        <v/>
      </c>
      <c r="P474" s="56" t="e">
        <f>IF(B474="totale",SUM(P$26:P473),ROUND(M474,2))</f>
        <v>#VALUE!</v>
      </c>
      <c r="Q474" s="56" t="str">
        <f t="shared" si="51"/>
        <v/>
      </c>
      <c r="R474" s="53" t="str">
        <f>IF(I474="totale",SUM($N$26:R473),IF($B474="","",((1/$G$18*FISSO!$E$18*#REF!))))</f>
        <v/>
      </c>
      <c r="S474" s="45"/>
    </row>
    <row r="475" spans="2:19" ht="15" x14ac:dyDescent="0.3">
      <c r="B475" s="29"/>
      <c r="C475" s="36"/>
      <c r="D475" s="29"/>
      <c r="E475" s="29"/>
      <c r="F475" s="29"/>
      <c r="G475" s="29"/>
      <c r="H475" s="29"/>
      <c r="I475" s="29"/>
      <c r="J475" s="29"/>
      <c r="K475" s="29"/>
      <c r="L475" s="23" t="str">
        <f t="shared" si="50"/>
        <v/>
      </c>
      <c r="M475" s="90" t="str">
        <f>IF(B475="totale",SUM(M$26:$M474),IF(B475="","",1/$G$18*FISSO!$D$18*K475))</f>
        <v/>
      </c>
      <c r="N475" s="53" t="str">
        <f>IF(B475="totale",SUM($N$26:N474),IF($B475="","",((1/$G$18*FISSO!$E$18*#REF!))))</f>
        <v/>
      </c>
      <c r="P475" s="56" t="e">
        <f>IF(B475="totale",SUM(P$26:P474),ROUND(M475,2))</f>
        <v>#VALUE!</v>
      </c>
      <c r="Q475" s="56" t="str">
        <f t="shared" si="51"/>
        <v/>
      </c>
      <c r="R475" s="53" t="str">
        <f>IF(I475="totale",SUM($N$26:R474),IF($B475="","",((1/$G$18*FISSO!$E$18*#REF!))))</f>
        <v/>
      </c>
      <c r="S475" s="45"/>
    </row>
    <row r="476" spans="2:19" ht="15" x14ac:dyDescent="0.3">
      <c r="B476" s="29"/>
      <c r="C476" s="36"/>
      <c r="D476" s="29"/>
      <c r="E476" s="29"/>
      <c r="F476" s="29"/>
      <c r="G476" s="29"/>
      <c r="H476" s="29"/>
      <c r="I476" s="29"/>
      <c r="J476" s="29"/>
      <c r="K476" s="29"/>
      <c r="L476" s="23" t="str">
        <f t="shared" si="50"/>
        <v/>
      </c>
      <c r="M476" s="90" t="str">
        <f>IF(B476="totale",SUM(M$26:$M475),IF(B476="","",1/$G$18*FISSO!$D$18*K476))</f>
        <v/>
      </c>
      <c r="N476" s="53" t="str">
        <f>IF(B476="totale",SUM($N$26:N475),IF($B476="","",((1/$G$18*FISSO!$E$18*#REF!))))</f>
        <v/>
      </c>
      <c r="P476" s="56" t="e">
        <f>IF(B476="totale",SUM(P$26:P475),ROUND(M476,2))</f>
        <v>#VALUE!</v>
      </c>
      <c r="Q476" s="56" t="str">
        <f t="shared" si="51"/>
        <v/>
      </c>
      <c r="R476" s="53" t="str">
        <f>IF(I476="totale",SUM($N$26:R475),IF($B476="","",((1/$G$18*FISSO!$E$18*#REF!))))</f>
        <v/>
      </c>
      <c r="S476" s="45"/>
    </row>
    <row r="477" spans="2:19" ht="15" x14ac:dyDescent="0.3">
      <c r="B477" s="29"/>
      <c r="C477" s="36"/>
      <c r="D477" s="29"/>
      <c r="E477" s="29"/>
      <c r="F477" s="29"/>
      <c r="G477" s="29"/>
      <c r="H477" s="29"/>
      <c r="I477" s="29"/>
      <c r="J477" s="29"/>
      <c r="K477" s="29"/>
      <c r="L477" s="23" t="str">
        <f t="shared" si="50"/>
        <v/>
      </c>
      <c r="M477" s="90" t="str">
        <f>IF(B477="totale",SUM(M$26:$M476),IF(B477="","",1/$G$18*FISSO!$D$18*K477))</f>
        <v/>
      </c>
      <c r="N477" s="53" t="str">
        <f>IF(B477="totale",SUM($N$26:N476),IF($B477="","",((1/$G$18*FISSO!$E$18*#REF!))))</f>
        <v/>
      </c>
      <c r="P477" s="56" t="e">
        <f>IF(B477="totale",SUM(P$26:P476),ROUND(M477,2))</f>
        <v>#VALUE!</v>
      </c>
      <c r="Q477" s="56" t="str">
        <f t="shared" si="51"/>
        <v/>
      </c>
      <c r="R477" s="53" t="str">
        <f>IF(I477="totale",SUM($N$26:R476),IF($B477="","",((1/$G$18*FISSO!$E$18*#REF!))))</f>
        <v/>
      </c>
      <c r="S477" s="45"/>
    </row>
    <row r="478" spans="2:19" ht="15" x14ac:dyDescent="0.3">
      <c r="B478" s="29"/>
      <c r="C478" s="36"/>
      <c r="D478" s="29"/>
      <c r="E478" s="29"/>
      <c r="F478" s="29"/>
      <c r="G478" s="29"/>
      <c r="H478" s="29"/>
      <c r="I478" s="29"/>
      <c r="J478" s="29"/>
      <c r="K478" s="29"/>
      <c r="L478" s="23" t="str">
        <f t="shared" si="50"/>
        <v/>
      </c>
      <c r="M478" s="90" t="str">
        <f>IF(B478="totale",SUM(M$26:$M477),IF(B478="","",1/$G$18*FISSO!$D$18*K478))</f>
        <v/>
      </c>
      <c r="N478" s="53" t="str">
        <f>IF(B478="totale",SUM($N$26:N477),IF($B478="","",((1/$G$18*FISSO!$E$18*#REF!))))</f>
        <v/>
      </c>
      <c r="P478" s="56" t="e">
        <f>IF(B478="totale",SUM(P$26:P477),ROUND(M478,2))</f>
        <v>#VALUE!</v>
      </c>
      <c r="Q478" s="56" t="str">
        <f t="shared" si="51"/>
        <v/>
      </c>
      <c r="R478" s="53" t="str">
        <f>IF(I478="totale",SUM($N$26:R477),IF($B478="","",((1/$G$18*FISSO!$E$18*#REF!))))</f>
        <v/>
      </c>
      <c r="S478" s="45"/>
    </row>
    <row r="479" spans="2:19" ht="15" x14ac:dyDescent="0.3">
      <c r="B479" s="29"/>
      <c r="C479" s="36"/>
      <c r="D479" s="29"/>
      <c r="E479" s="29"/>
      <c r="F479" s="29"/>
      <c r="G479" s="29"/>
      <c r="H479" s="29"/>
      <c r="I479" s="29"/>
      <c r="J479" s="29"/>
      <c r="K479" s="29"/>
      <c r="L479" s="23" t="str">
        <f t="shared" si="50"/>
        <v/>
      </c>
      <c r="M479" s="90" t="str">
        <f>IF(B479="totale",SUM(M$26:$M478),IF(B479="","",1/$G$18*FISSO!$D$18*K479))</f>
        <v/>
      </c>
      <c r="N479" s="53" t="str">
        <f>IF(B479="totale",SUM($N$26:N478),IF($B479="","",((1/$G$18*FISSO!$E$18*#REF!))))</f>
        <v/>
      </c>
      <c r="P479" s="56" t="e">
        <f>IF(B479="totale",SUM(P$26:P478),ROUND(M479,2))</f>
        <v>#VALUE!</v>
      </c>
      <c r="Q479" s="56" t="str">
        <f t="shared" si="51"/>
        <v/>
      </c>
      <c r="R479" s="53" t="str">
        <f>IF(I479="totale",SUM($N$26:R478),IF($B479="","",((1/$G$18*FISSO!$E$18*#REF!))))</f>
        <v/>
      </c>
      <c r="S479" s="45"/>
    </row>
    <row r="480" spans="2:19" ht="15" x14ac:dyDescent="0.3">
      <c r="B480" s="29"/>
      <c r="C480" s="36"/>
      <c r="D480" s="29"/>
      <c r="E480" s="29"/>
      <c r="F480" s="29"/>
      <c r="G480" s="29"/>
      <c r="H480" s="29"/>
      <c r="I480" s="29"/>
      <c r="J480" s="29"/>
      <c r="K480" s="29"/>
      <c r="L480" s="23" t="str">
        <f t="shared" si="50"/>
        <v/>
      </c>
      <c r="M480" s="90" t="str">
        <f>IF(B480="totale",SUM(M$26:$M479),IF(B480="","",1/$G$18*FISSO!$D$18*K480))</f>
        <v/>
      </c>
      <c r="N480" s="53" t="str">
        <f>IF(B480="totale",SUM($N$26:N479),IF($B480="","",((1/$G$18*FISSO!$E$18*#REF!))))</f>
        <v/>
      </c>
      <c r="P480" s="56" t="e">
        <f>IF(B480="totale",SUM(P$26:P479),ROUND(M480,2))</f>
        <v>#VALUE!</v>
      </c>
      <c r="Q480" s="56" t="str">
        <f t="shared" si="51"/>
        <v/>
      </c>
      <c r="R480" s="53" t="str">
        <f>IF(I480="totale",SUM($N$26:R479),IF($B480="","",((1/$G$18*FISSO!$E$18*#REF!))))</f>
        <v/>
      </c>
      <c r="S480" s="45"/>
    </row>
    <row r="481" spans="2:19" ht="15" x14ac:dyDescent="0.3">
      <c r="B481" s="29"/>
      <c r="C481" s="36"/>
      <c r="D481" s="29"/>
      <c r="E481" s="29"/>
      <c r="F481" s="29"/>
      <c r="G481" s="29"/>
      <c r="H481" s="29"/>
      <c r="I481" s="29"/>
      <c r="J481" s="29"/>
      <c r="K481" s="29"/>
      <c r="L481" s="23" t="str">
        <f t="shared" si="50"/>
        <v/>
      </c>
      <c r="M481" s="90" t="str">
        <f>IF(B481="totale",SUM(M$26:$M480),IF(B481="","",1/$G$18*FISSO!$D$18*K481))</f>
        <v/>
      </c>
      <c r="N481" s="53" t="str">
        <f>IF(B481="totale",SUM($N$26:N480),IF($B481="","",((1/$G$18*FISSO!$E$18*#REF!))))</f>
        <v/>
      </c>
      <c r="P481" s="56" t="e">
        <f>IF(B481="totale",SUM(P$26:P480),ROUND(M481,2))</f>
        <v>#VALUE!</v>
      </c>
      <c r="Q481" s="56" t="str">
        <f t="shared" si="51"/>
        <v/>
      </c>
      <c r="R481" s="53" t="str">
        <f>IF(I481="totale",SUM($N$26:R480),IF($B481="","",((1/$G$18*FISSO!$E$18*#REF!))))</f>
        <v/>
      </c>
      <c r="S481" s="45"/>
    </row>
    <row r="482" spans="2:19" ht="15" x14ac:dyDescent="0.3">
      <c r="B482" s="29"/>
      <c r="C482" s="36"/>
      <c r="D482" s="29"/>
      <c r="E482" s="29"/>
      <c r="F482" s="29"/>
      <c r="G482" s="29"/>
      <c r="H482" s="29"/>
      <c r="I482" s="29"/>
      <c r="J482" s="29"/>
      <c r="K482" s="29"/>
      <c r="L482" s="23" t="str">
        <f t="shared" si="50"/>
        <v/>
      </c>
      <c r="M482" s="90" t="str">
        <f>IF(B482="totale",SUM(M$26:$M481),IF(B482="","",1/$G$18*FISSO!$D$18*K482))</f>
        <v/>
      </c>
      <c r="N482" s="53" t="str">
        <f>IF(B482="totale",SUM($N$26:N481),IF($B482="","",((1/$G$18*FISSO!$E$18*#REF!))))</f>
        <v/>
      </c>
      <c r="P482" s="56" t="e">
        <f>IF(B482="totale",SUM(P$26:P481),ROUND(M482,2))</f>
        <v>#VALUE!</v>
      </c>
      <c r="Q482" s="56" t="str">
        <f t="shared" si="51"/>
        <v/>
      </c>
      <c r="R482" s="53" t="str">
        <f>IF(I482="totale",SUM($N$26:R481),IF($B482="","",((1/$G$18*FISSO!$E$18*#REF!))))</f>
        <v/>
      </c>
      <c r="S482" s="45"/>
    </row>
    <row r="483" spans="2:19" ht="15" x14ac:dyDescent="0.3">
      <c r="B483" s="29"/>
      <c r="C483" s="36"/>
      <c r="D483" s="29"/>
      <c r="E483" s="29"/>
      <c r="F483" s="29"/>
      <c r="G483" s="29"/>
      <c r="H483" s="29"/>
      <c r="I483" s="29"/>
      <c r="J483" s="29"/>
      <c r="K483" s="29"/>
      <c r="L483" s="23" t="str">
        <f t="shared" si="50"/>
        <v/>
      </c>
      <c r="M483" s="90" t="str">
        <f>IF(B483="totale",SUM(M$26:$M482),IF(B483="","",1/$G$18*FISSO!$D$18*K483))</f>
        <v/>
      </c>
      <c r="N483" s="53" t="str">
        <f>IF(B483="totale",SUM($N$26:N482),IF($B483="","",((1/$G$18*FISSO!$E$18*#REF!))))</f>
        <v/>
      </c>
      <c r="P483" s="56" t="e">
        <f>IF(B483="totale",SUM(P$26:P482),ROUND(M483,2))</f>
        <v>#VALUE!</v>
      </c>
      <c r="Q483" s="56" t="str">
        <f t="shared" si="51"/>
        <v/>
      </c>
      <c r="R483" s="53" t="str">
        <f>IF(I483="totale",SUM($N$26:R482),IF($B483="","",((1/$G$18*FISSO!$E$18*#REF!))))</f>
        <v/>
      </c>
      <c r="S483" s="45"/>
    </row>
    <row r="484" spans="2:19" ht="15" x14ac:dyDescent="0.3">
      <c r="B484" s="29"/>
      <c r="C484" s="36"/>
      <c r="D484" s="29"/>
      <c r="E484" s="29"/>
      <c r="F484" s="29"/>
      <c r="G484" s="29"/>
      <c r="H484" s="29"/>
      <c r="I484" s="29"/>
      <c r="J484" s="29"/>
      <c r="K484" s="29"/>
      <c r="L484" s="23" t="str">
        <f t="shared" si="50"/>
        <v/>
      </c>
      <c r="M484" s="90" t="str">
        <f>IF(B484="totale",SUM(M$26:$M483),IF(B484="","",1/$G$18*FISSO!$D$18*K484))</f>
        <v/>
      </c>
      <c r="N484" s="53" t="str">
        <f>IF(B484="totale",SUM($N$26:N483),IF($B484="","",((1/$G$18*FISSO!$E$18*#REF!))))</f>
        <v/>
      </c>
      <c r="P484" s="56" t="e">
        <f>IF(B484="totale",SUM(P$26:P483),ROUND(M484,2))</f>
        <v>#VALUE!</v>
      </c>
      <c r="Q484" s="56" t="str">
        <f t="shared" si="51"/>
        <v/>
      </c>
      <c r="R484" s="53" t="str">
        <f>IF(I484="totale",SUM($N$26:R483),IF($B484="","",((1/$G$18*FISSO!$E$18*#REF!))))</f>
        <v/>
      </c>
      <c r="S484" s="45"/>
    </row>
    <row r="485" spans="2:19" ht="15" x14ac:dyDescent="0.3">
      <c r="B485" s="29"/>
      <c r="C485" s="36"/>
      <c r="D485" s="29"/>
      <c r="E485" s="29"/>
      <c r="F485" s="29"/>
      <c r="G485" s="29"/>
      <c r="H485" s="29"/>
      <c r="I485" s="29"/>
      <c r="J485" s="29"/>
      <c r="K485" s="29"/>
      <c r="L485" s="23" t="str">
        <f t="shared" ref="L485:L548" si="52">IF(B485="","",G485+K485)</f>
        <v/>
      </c>
      <c r="M485" s="90" t="str">
        <f>IF(B485="totale",SUM(M$26:$M484),IF(B485="","",1/$G$18*FISSO!$D$18*K485))</f>
        <v/>
      </c>
      <c r="N485" s="53" t="str">
        <f>IF(B485="totale",SUM($N$26:N484),IF($B485="","",((1/$G$18*FISSO!$E$18*#REF!))))</f>
        <v/>
      </c>
      <c r="P485" s="56" t="e">
        <f>IF(B485="totale",SUM(P$26:P484),ROUND(M485,2))</f>
        <v>#VALUE!</v>
      </c>
      <c r="Q485" s="56" t="str">
        <f t="shared" ref="Q485:Q548" si="53">IF(B485="","",P485)</f>
        <v/>
      </c>
      <c r="R485" s="53" t="str">
        <f>IF(I485="totale",SUM($N$26:R484),IF($B485="","",((1/$G$18*FISSO!$E$18*#REF!))))</f>
        <v/>
      </c>
      <c r="S485" s="45"/>
    </row>
    <row r="486" spans="2:19" ht="15" x14ac:dyDescent="0.3">
      <c r="B486" s="29"/>
      <c r="C486" s="36"/>
      <c r="D486" s="29"/>
      <c r="E486" s="29"/>
      <c r="F486" s="29"/>
      <c r="G486" s="29"/>
      <c r="H486" s="29"/>
      <c r="I486" s="29"/>
      <c r="J486" s="29"/>
      <c r="K486" s="29"/>
      <c r="L486" s="23" t="str">
        <f t="shared" si="52"/>
        <v/>
      </c>
      <c r="M486" s="90" t="str">
        <f>IF(B486="totale",SUM(M$26:$M485),IF(B486="","",1/$G$18*FISSO!$D$18*K486))</f>
        <v/>
      </c>
      <c r="N486" s="53" t="str">
        <f>IF(B486="totale",SUM($N$26:N485),IF($B486="","",((1/$G$18*FISSO!$E$18*#REF!))))</f>
        <v/>
      </c>
      <c r="P486" s="56" t="e">
        <f>IF(B486="totale",SUM(P$26:P485),ROUND(M486,2))</f>
        <v>#VALUE!</v>
      </c>
      <c r="Q486" s="56" t="str">
        <f t="shared" si="53"/>
        <v/>
      </c>
      <c r="R486" s="53" t="str">
        <f>IF(I486="totale",SUM($N$26:R485),IF($B486="","",((1/$G$18*FISSO!$E$18*#REF!))))</f>
        <v/>
      </c>
      <c r="S486" s="45"/>
    </row>
    <row r="487" spans="2:19" ht="15" x14ac:dyDescent="0.3">
      <c r="B487" s="29"/>
      <c r="C487" s="36"/>
      <c r="D487" s="29"/>
      <c r="E487" s="29"/>
      <c r="F487" s="29"/>
      <c r="G487" s="29"/>
      <c r="H487" s="29"/>
      <c r="I487" s="29"/>
      <c r="J487" s="29"/>
      <c r="K487" s="29"/>
      <c r="L487" s="23" t="str">
        <f t="shared" si="52"/>
        <v/>
      </c>
      <c r="M487" s="90" t="str">
        <f>IF(B487="totale",SUM(M$26:$M486),IF(B487="","",1/$G$18*FISSO!$D$18*K487))</f>
        <v/>
      </c>
      <c r="N487" s="53" t="str">
        <f>IF(B487="totale",SUM($N$26:N486),IF($B487="","",((1/$G$18*FISSO!$E$18*#REF!))))</f>
        <v/>
      </c>
      <c r="P487" s="56" t="e">
        <f>IF(B487="totale",SUM(P$26:P486),ROUND(M487,2))</f>
        <v>#VALUE!</v>
      </c>
      <c r="Q487" s="56" t="str">
        <f t="shared" si="53"/>
        <v/>
      </c>
      <c r="R487" s="53" t="str">
        <f>IF(I487="totale",SUM($N$26:R486),IF($B487="","",((1/$G$18*FISSO!$E$18*#REF!))))</f>
        <v/>
      </c>
      <c r="S487" s="45"/>
    </row>
    <row r="488" spans="2:19" ht="15" x14ac:dyDescent="0.3">
      <c r="B488" s="29"/>
      <c r="C488" s="36"/>
      <c r="D488" s="29"/>
      <c r="E488" s="29"/>
      <c r="F488" s="29"/>
      <c r="G488" s="29"/>
      <c r="H488" s="29"/>
      <c r="I488" s="29"/>
      <c r="J488" s="29"/>
      <c r="K488" s="29"/>
      <c r="L488" s="23" t="str">
        <f t="shared" si="52"/>
        <v/>
      </c>
      <c r="M488" s="90" t="str">
        <f>IF(B488="totale",SUM(M$26:$M487),IF(B488="","",1/$G$18*FISSO!$D$18*K488))</f>
        <v/>
      </c>
      <c r="N488" s="53" t="str">
        <f>IF(B488="totale",SUM($N$26:N487),IF($B488="","",((1/$G$18*FISSO!$E$18*#REF!))))</f>
        <v/>
      </c>
      <c r="P488" s="56" t="e">
        <f>IF(B488="totale",SUM(P$26:P487),ROUND(M488,2))</f>
        <v>#VALUE!</v>
      </c>
      <c r="Q488" s="56" t="str">
        <f t="shared" si="53"/>
        <v/>
      </c>
      <c r="R488" s="53" t="str">
        <f>IF(I488="totale",SUM($N$26:R487),IF($B488="","",((1/$G$18*FISSO!$E$18*#REF!))))</f>
        <v/>
      </c>
      <c r="S488" s="45"/>
    </row>
    <row r="489" spans="2:19" ht="15" x14ac:dyDescent="0.3">
      <c r="B489" s="29"/>
      <c r="C489" s="36"/>
      <c r="D489" s="29"/>
      <c r="E489" s="29"/>
      <c r="F489" s="29"/>
      <c r="G489" s="29"/>
      <c r="H489" s="29"/>
      <c r="I489" s="29"/>
      <c r="J489" s="29"/>
      <c r="K489" s="29"/>
      <c r="L489" s="23" t="str">
        <f t="shared" si="52"/>
        <v/>
      </c>
      <c r="M489" s="90" t="str">
        <f>IF(B489="totale",SUM(M$26:$M488),IF(B489="","",1/$G$18*FISSO!$D$18*K489))</f>
        <v/>
      </c>
      <c r="N489" s="53" t="str">
        <f>IF(B489="totale",SUM($N$26:N488),IF($B489="","",((1/$G$18*FISSO!$E$18*#REF!))))</f>
        <v/>
      </c>
      <c r="P489" s="56" t="e">
        <f>IF(B489="totale",SUM(P$26:P488),ROUND(M489,2))</f>
        <v>#VALUE!</v>
      </c>
      <c r="Q489" s="56" t="str">
        <f t="shared" si="53"/>
        <v/>
      </c>
      <c r="R489" s="53" t="str">
        <f>IF(I489="totale",SUM($N$26:R488),IF($B489="","",((1/$G$18*FISSO!$E$18*#REF!))))</f>
        <v/>
      </c>
      <c r="S489" s="45"/>
    </row>
    <row r="490" spans="2:19" ht="15" x14ac:dyDescent="0.3">
      <c r="B490" s="29"/>
      <c r="C490" s="36"/>
      <c r="D490" s="29"/>
      <c r="E490" s="29"/>
      <c r="F490" s="29"/>
      <c r="G490" s="29"/>
      <c r="H490" s="29"/>
      <c r="I490" s="29"/>
      <c r="J490" s="29"/>
      <c r="K490" s="29"/>
      <c r="L490" s="23" t="str">
        <f t="shared" si="52"/>
        <v/>
      </c>
      <c r="M490" s="90" t="str">
        <f>IF(B490="totale",SUM(M$26:$M489),IF(B490="","",1/$G$18*FISSO!$D$18*K490))</f>
        <v/>
      </c>
      <c r="N490" s="53" t="str">
        <f>IF(B490="totale",SUM($N$26:N489),IF($B490="","",((1/$G$18*FISSO!$E$18*#REF!))))</f>
        <v/>
      </c>
      <c r="P490" s="56" t="e">
        <f>IF(B490="totale",SUM(P$26:P489),ROUND(M490,2))</f>
        <v>#VALUE!</v>
      </c>
      <c r="Q490" s="56" t="str">
        <f t="shared" si="53"/>
        <v/>
      </c>
      <c r="R490" s="53" t="str">
        <f>IF(I490="totale",SUM($N$26:R489),IF($B490="","",((1/$G$18*FISSO!$E$18*#REF!))))</f>
        <v/>
      </c>
      <c r="S490" s="45"/>
    </row>
    <row r="491" spans="2:19" ht="15" x14ac:dyDescent="0.3">
      <c r="B491" s="29"/>
      <c r="C491" s="36"/>
      <c r="D491" s="29"/>
      <c r="E491" s="29"/>
      <c r="F491" s="29"/>
      <c r="G491" s="29"/>
      <c r="H491" s="29"/>
      <c r="I491" s="29"/>
      <c r="J491" s="29"/>
      <c r="K491" s="29"/>
      <c r="L491" s="23" t="str">
        <f t="shared" si="52"/>
        <v/>
      </c>
      <c r="M491" s="90" t="str">
        <f>IF(B491="totale",SUM(M$26:$M490),IF(B491="","",1/$G$18*FISSO!$D$18*K491))</f>
        <v/>
      </c>
      <c r="N491" s="53" t="str">
        <f>IF(B491="totale",SUM($N$26:N490),IF($B491="","",((1/$G$18*FISSO!$E$18*#REF!))))</f>
        <v/>
      </c>
      <c r="P491" s="56" t="e">
        <f>IF(B491="totale",SUM(P$26:P490),ROUND(M491,2))</f>
        <v>#VALUE!</v>
      </c>
      <c r="Q491" s="56" t="str">
        <f t="shared" si="53"/>
        <v/>
      </c>
      <c r="R491" s="53" t="str">
        <f>IF(I491="totale",SUM($N$26:R490),IF($B491="","",((1/$G$18*FISSO!$E$18*#REF!))))</f>
        <v/>
      </c>
      <c r="S491" s="45"/>
    </row>
    <row r="492" spans="2:19" ht="15" x14ac:dyDescent="0.3">
      <c r="B492" s="29"/>
      <c r="C492" s="36"/>
      <c r="D492" s="29"/>
      <c r="E492" s="29"/>
      <c r="F492" s="29"/>
      <c r="G492" s="29"/>
      <c r="H492" s="29"/>
      <c r="I492" s="29"/>
      <c r="J492" s="29"/>
      <c r="K492" s="29"/>
      <c r="L492" s="23" t="str">
        <f t="shared" si="52"/>
        <v/>
      </c>
      <c r="M492" s="90" t="str">
        <f>IF(B492="totale",SUM(M$26:$M491),IF(B492="","",1/$G$18*FISSO!$D$18*K492))</f>
        <v/>
      </c>
      <c r="N492" s="53" t="str">
        <f>IF(B492="totale",SUM($N$26:N491),IF($B492="","",((1/$G$18*FISSO!$E$18*#REF!))))</f>
        <v/>
      </c>
      <c r="P492" s="56" t="e">
        <f>IF(B492="totale",SUM(P$26:P491),ROUND(M492,2))</f>
        <v>#VALUE!</v>
      </c>
      <c r="Q492" s="56" t="str">
        <f t="shared" si="53"/>
        <v/>
      </c>
      <c r="R492" s="53" t="str">
        <f>IF(I492="totale",SUM($N$26:R491),IF($B492="","",((1/$G$18*FISSO!$E$18*#REF!))))</f>
        <v/>
      </c>
      <c r="S492" s="45"/>
    </row>
    <row r="493" spans="2:19" ht="15" x14ac:dyDescent="0.3">
      <c r="B493" s="29"/>
      <c r="C493" s="36"/>
      <c r="D493" s="29"/>
      <c r="E493" s="29"/>
      <c r="F493" s="29"/>
      <c r="G493" s="29"/>
      <c r="H493" s="29"/>
      <c r="I493" s="29"/>
      <c r="J493" s="29"/>
      <c r="K493" s="29"/>
      <c r="L493" s="23" t="str">
        <f t="shared" si="52"/>
        <v/>
      </c>
      <c r="M493" s="90" t="str">
        <f>IF(B493="totale",SUM(M$26:$M492),IF(B493="","",1/$G$18*FISSO!$D$18*K493))</f>
        <v/>
      </c>
      <c r="N493" s="53" t="str">
        <f>IF(B493="totale",SUM($N$26:N492),IF($B493="","",((1/$G$18*FISSO!$E$18*#REF!))))</f>
        <v/>
      </c>
      <c r="P493" s="56" t="e">
        <f>IF(B493="totale",SUM(P$26:P492),ROUND(M493,2))</f>
        <v>#VALUE!</v>
      </c>
      <c r="Q493" s="56" t="str">
        <f t="shared" si="53"/>
        <v/>
      </c>
      <c r="R493" s="53" t="str">
        <f>IF(I493="totale",SUM($N$26:R492),IF($B493="","",((1/$G$18*FISSO!$E$18*#REF!))))</f>
        <v/>
      </c>
      <c r="S493" s="45"/>
    </row>
    <row r="494" spans="2:19" ht="15" x14ac:dyDescent="0.3">
      <c r="B494" s="29"/>
      <c r="C494" s="36"/>
      <c r="D494" s="29"/>
      <c r="E494" s="29"/>
      <c r="F494" s="29"/>
      <c r="G494" s="29"/>
      <c r="H494" s="29"/>
      <c r="I494" s="29"/>
      <c r="J494" s="29"/>
      <c r="K494" s="29"/>
      <c r="L494" s="23" t="str">
        <f t="shared" si="52"/>
        <v/>
      </c>
      <c r="M494" s="90" t="str">
        <f>IF(B494="totale",SUM(M$26:$M493),IF(B494="","",1/$G$18*FISSO!$D$18*K494))</f>
        <v/>
      </c>
      <c r="N494" s="53" t="str">
        <f>IF(B494="totale",SUM($N$26:N493),IF($B494="","",((1/$G$18*FISSO!$E$18*#REF!))))</f>
        <v/>
      </c>
      <c r="P494" s="56" t="e">
        <f>IF(B494="totale",SUM(P$26:P493),ROUND(M494,2))</f>
        <v>#VALUE!</v>
      </c>
      <c r="Q494" s="56" t="str">
        <f t="shared" si="53"/>
        <v/>
      </c>
      <c r="R494" s="53" t="str">
        <f>IF(I494="totale",SUM($N$26:R493),IF($B494="","",((1/$G$18*FISSO!$E$18*#REF!))))</f>
        <v/>
      </c>
      <c r="S494" s="45"/>
    </row>
    <row r="495" spans="2:19" ht="15" x14ac:dyDescent="0.3">
      <c r="B495" s="29"/>
      <c r="C495" s="36"/>
      <c r="D495" s="29"/>
      <c r="E495" s="29"/>
      <c r="F495" s="29"/>
      <c r="G495" s="29"/>
      <c r="H495" s="29"/>
      <c r="I495" s="29"/>
      <c r="J495" s="29"/>
      <c r="K495" s="29"/>
      <c r="L495" s="23" t="str">
        <f t="shared" si="52"/>
        <v/>
      </c>
      <c r="M495" s="90" t="str">
        <f>IF(B495="totale",SUM(M$26:$M494),IF(B495="","",1/$G$18*FISSO!$D$18*K495))</f>
        <v/>
      </c>
      <c r="N495" s="53" t="str">
        <f>IF(B495="totale",SUM($N$26:N494),IF($B495="","",((1/$G$18*FISSO!$E$18*#REF!))))</f>
        <v/>
      </c>
      <c r="P495" s="56" t="e">
        <f>IF(B495="totale",SUM(P$26:P494),ROUND(M495,2))</f>
        <v>#VALUE!</v>
      </c>
      <c r="Q495" s="56" t="str">
        <f t="shared" si="53"/>
        <v/>
      </c>
      <c r="R495" s="53" t="str">
        <f>IF(I495="totale",SUM($N$26:R494),IF($B495="","",((1/$G$18*FISSO!$E$18*#REF!))))</f>
        <v/>
      </c>
      <c r="S495" s="45"/>
    </row>
    <row r="496" spans="2:19" ht="15" x14ac:dyDescent="0.3">
      <c r="B496" s="29"/>
      <c r="C496" s="36"/>
      <c r="D496" s="29"/>
      <c r="E496" s="29"/>
      <c r="F496" s="29"/>
      <c r="G496" s="29"/>
      <c r="H496" s="29"/>
      <c r="I496" s="29"/>
      <c r="J496" s="29"/>
      <c r="K496" s="29"/>
      <c r="L496" s="23" t="str">
        <f t="shared" si="52"/>
        <v/>
      </c>
      <c r="M496" s="90" t="str">
        <f>IF(B496="totale",SUM(M$26:$M495),IF(B496="","",1/$G$18*FISSO!$D$18*K496))</f>
        <v/>
      </c>
      <c r="N496" s="53" t="str">
        <f>IF(B496="totale",SUM($N$26:N495),IF($B496="","",((1/$G$18*FISSO!$E$18*#REF!))))</f>
        <v/>
      </c>
      <c r="P496" s="56" t="e">
        <f>IF(B496="totale",SUM(P$26:P495),ROUND(M496,2))</f>
        <v>#VALUE!</v>
      </c>
      <c r="Q496" s="56" t="str">
        <f t="shared" si="53"/>
        <v/>
      </c>
      <c r="R496" s="53" t="str">
        <f>IF(I496="totale",SUM($N$26:R495),IF($B496="","",((1/$G$18*FISSO!$E$18*#REF!))))</f>
        <v/>
      </c>
      <c r="S496" s="45"/>
    </row>
    <row r="497" spans="2:19" ht="15" x14ac:dyDescent="0.3">
      <c r="B497" s="29"/>
      <c r="C497" s="36"/>
      <c r="D497" s="29"/>
      <c r="E497" s="29"/>
      <c r="F497" s="29"/>
      <c r="G497" s="29"/>
      <c r="H497" s="29"/>
      <c r="I497" s="29"/>
      <c r="J497" s="29"/>
      <c r="K497" s="29"/>
      <c r="L497" s="23" t="str">
        <f t="shared" si="52"/>
        <v/>
      </c>
      <c r="M497" s="90" t="str">
        <f>IF(B497="totale",SUM(M$26:$M496),IF(B497="","",1/$G$18*FISSO!$D$18*K497))</f>
        <v/>
      </c>
      <c r="N497" s="53" t="str">
        <f>IF(B497="totale",SUM($N$26:N496),IF($B497="","",((1/$G$18*FISSO!$E$18*#REF!))))</f>
        <v/>
      </c>
      <c r="P497" s="56" t="e">
        <f>IF(B497="totale",SUM(P$26:P496),ROUND(M497,2))</f>
        <v>#VALUE!</v>
      </c>
      <c r="Q497" s="56" t="str">
        <f t="shared" si="53"/>
        <v/>
      </c>
      <c r="R497" s="53" t="str">
        <f>IF(I497="totale",SUM($N$26:R496),IF($B497="","",((1/$G$18*FISSO!$E$18*#REF!))))</f>
        <v/>
      </c>
      <c r="S497" s="45"/>
    </row>
    <row r="498" spans="2:19" ht="15" x14ac:dyDescent="0.3">
      <c r="B498" s="29"/>
      <c r="C498" s="36"/>
      <c r="D498" s="29"/>
      <c r="E498" s="29"/>
      <c r="F498" s="29"/>
      <c r="G498" s="29"/>
      <c r="H498" s="29"/>
      <c r="I498" s="29"/>
      <c r="J498" s="29"/>
      <c r="K498" s="29"/>
      <c r="L498" s="23" t="str">
        <f t="shared" si="52"/>
        <v/>
      </c>
      <c r="M498" s="90" t="str">
        <f>IF(B498="totale",SUM(M$26:$M497),IF(B498="","",1/$G$18*FISSO!$D$18*K498))</f>
        <v/>
      </c>
      <c r="N498" s="53" t="str">
        <f>IF(B498="totale",SUM($N$26:N497),IF($B498="","",((1/$G$18*FISSO!$E$18*#REF!))))</f>
        <v/>
      </c>
      <c r="P498" s="56" t="e">
        <f>IF(B498="totale",SUM(P$26:P497),ROUND(M498,2))</f>
        <v>#VALUE!</v>
      </c>
      <c r="Q498" s="56" t="str">
        <f t="shared" si="53"/>
        <v/>
      </c>
      <c r="R498" s="53" t="str">
        <f>IF(I498="totale",SUM($N$26:R497),IF($B498="","",((1/$G$18*FISSO!$E$18*#REF!))))</f>
        <v/>
      </c>
      <c r="S498" s="45"/>
    </row>
    <row r="499" spans="2:19" ht="15" x14ac:dyDescent="0.3">
      <c r="B499" s="29"/>
      <c r="C499" s="36"/>
      <c r="D499" s="29"/>
      <c r="E499" s="29"/>
      <c r="F499" s="29"/>
      <c r="G499" s="29"/>
      <c r="H499" s="29"/>
      <c r="I499" s="29"/>
      <c r="J499" s="29"/>
      <c r="K499" s="29"/>
      <c r="L499" s="23" t="str">
        <f t="shared" si="52"/>
        <v/>
      </c>
      <c r="M499" s="90" t="str">
        <f>IF(B499="totale",SUM(M$26:$M498),IF(B499="","",1/$G$18*FISSO!$D$18*K499))</f>
        <v/>
      </c>
      <c r="N499" s="53" t="str">
        <f>IF(B499="totale",SUM($N$26:N498),IF($B499="","",((1/$G$18*FISSO!$E$18*#REF!))))</f>
        <v/>
      </c>
      <c r="P499" s="56" t="e">
        <f>IF(B499="totale",SUM(P$26:P498),ROUND(M499,2))</f>
        <v>#VALUE!</v>
      </c>
      <c r="Q499" s="56" t="str">
        <f t="shared" si="53"/>
        <v/>
      </c>
      <c r="R499" s="53" t="str">
        <f>IF(I499="totale",SUM($N$26:R498),IF($B499="","",((1/$G$18*FISSO!$E$18*#REF!))))</f>
        <v/>
      </c>
      <c r="S499" s="45"/>
    </row>
    <row r="500" spans="2:19" ht="15" x14ac:dyDescent="0.3">
      <c r="B500" s="29"/>
      <c r="C500" s="36"/>
      <c r="D500" s="29"/>
      <c r="E500" s="29"/>
      <c r="F500" s="29"/>
      <c r="G500" s="29"/>
      <c r="H500" s="29"/>
      <c r="I500" s="29"/>
      <c r="J500" s="29"/>
      <c r="K500" s="29"/>
      <c r="L500" s="23" t="str">
        <f t="shared" si="52"/>
        <v/>
      </c>
      <c r="M500" s="90" t="str">
        <f>IF(B500="totale",SUM(M$26:$M499),IF(B500="","",1/$G$18*FISSO!$D$18*K500))</f>
        <v/>
      </c>
      <c r="N500" s="53" t="str">
        <f>IF(B500="totale",SUM($N$26:N499),IF($B500="","",((1/$G$18*FISSO!$E$18*#REF!))))</f>
        <v/>
      </c>
      <c r="P500" s="56" t="e">
        <f>IF(B500="totale",SUM(P$26:P499),ROUND(M500,2))</f>
        <v>#VALUE!</v>
      </c>
      <c r="Q500" s="56" t="str">
        <f t="shared" si="53"/>
        <v/>
      </c>
      <c r="R500" s="53" t="str">
        <f>IF(I500="totale",SUM($N$26:R499),IF($B500="","",((1/$G$18*FISSO!$E$18*#REF!))))</f>
        <v/>
      </c>
      <c r="S500" s="45"/>
    </row>
    <row r="501" spans="2:19" ht="15" x14ac:dyDescent="0.3">
      <c r="B501" s="29"/>
      <c r="C501" s="36"/>
      <c r="D501" s="29"/>
      <c r="E501" s="29"/>
      <c r="F501" s="29"/>
      <c r="G501" s="29"/>
      <c r="H501" s="29"/>
      <c r="I501" s="29"/>
      <c r="J501" s="29"/>
      <c r="K501" s="29"/>
      <c r="L501" s="23" t="str">
        <f t="shared" si="52"/>
        <v/>
      </c>
      <c r="M501" s="90" t="str">
        <f>IF(B501="totale",SUM(M$26:$M500),IF(B501="","",1/$G$18*FISSO!$D$18*K501))</f>
        <v/>
      </c>
      <c r="N501" s="53" t="str">
        <f>IF(B501="totale",SUM($N$26:N500),IF($B501="","",((1/$G$18*FISSO!$E$18*#REF!))))</f>
        <v/>
      </c>
      <c r="P501" s="56" t="e">
        <f>IF(B501="totale",SUM(P$26:P500),ROUND(M501,2))</f>
        <v>#VALUE!</v>
      </c>
      <c r="Q501" s="56" t="str">
        <f t="shared" si="53"/>
        <v/>
      </c>
      <c r="R501" s="53" t="str">
        <f>IF(I501="totale",SUM($N$26:R500),IF($B501="","",((1/$G$18*FISSO!$E$18*#REF!))))</f>
        <v/>
      </c>
      <c r="S501" s="45"/>
    </row>
    <row r="502" spans="2:19" ht="15" x14ac:dyDescent="0.3">
      <c r="B502" s="29"/>
      <c r="C502" s="36"/>
      <c r="D502" s="29"/>
      <c r="E502" s="29"/>
      <c r="F502" s="29"/>
      <c r="G502" s="29"/>
      <c r="H502" s="29"/>
      <c r="I502" s="29"/>
      <c r="J502" s="29"/>
      <c r="K502" s="29"/>
      <c r="L502" s="23" t="str">
        <f t="shared" si="52"/>
        <v/>
      </c>
      <c r="M502" s="90" t="str">
        <f>IF(B502="totale",SUM(M$26:$M501),IF(B502="","",1/$G$18*FISSO!$D$18*K502))</f>
        <v/>
      </c>
      <c r="N502" s="53" t="str">
        <f>IF(B502="totale",SUM($N$26:N501),IF($B502="","",((1/$G$18*FISSO!$E$18*#REF!))))</f>
        <v/>
      </c>
      <c r="P502" s="56" t="e">
        <f>IF(B502="totale",SUM(P$26:P501),ROUND(M502,2))</f>
        <v>#VALUE!</v>
      </c>
      <c r="Q502" s="56" t="str">
        <f t="shared" si="53"/>
        <v/>
      </c>
      <c r="R502" s="53" t="str">
        <f>IF(I502="totale",SUM($N$26:R501),IF($B502="","",((1/$G$18*FISSO!$E$18*#REF!))))</f>
        <v/>
      </c>
      <c r="S502" s="45"/>
    </row>
    <row r="503" spans="2:19" ht="15" x14ac:dyDescent="0.3">
      <c r="B503" s="29"/>
      <c r="C503" s="36"/>
      <c r="D503" s="29"/>
      <c r="E503" s="29"/>
      <c r="F503" s="29"/>
      <c r="G503" s="29"/>
      <c r="H503" s="29"/>
      <c r="I503" s="29"/>
      <c r="J503" s="29"/>
      <c r="K503" s="29"/>
      <c r="L503" s="23" t="str">
        <f t="shared" si="52"/>
        <v/>
      </c>
      <c r="M503" s="90" t="str">
        <f>IF(B503="totale",SUM(M$26:$M502),IF(B503="","",1/$G$18*FISSO!$D$18*K503))</f>
        <v/>
      </c>
      <c r="N503" s="53" t="str">
        <f>IF(B503="totale",SUM($N$26:N502),IF($B503="","",((1/$G$18*FISSO!$E$18*#REF!))))</f>
        <v/>
      </c>
      <c r="P503" s="56" t="e">
        <f>IF(B503="totale",SUM(P$26:P502),ROUND(M503,2))</f>
        <v>#VALUE!</v>
      </c>
      <c r="Q503" s="56" t="str">
        <f t="shared" si="53"/>
        <v/>
      </c>
      <c r="R503" s="53" t="str">
        <f>IF(I503="totale",SUM($N$26:R502),IF($B503="","",((1/$G$18*FISSO!$E$18*#REF!))))</f>
        <v/>
      </c>
      <c r="S503" s="45"/>
    </row>
    <row r="504" spans="2:19" ht="15" x14ac:dyDescent="0.3">
      <c r="B504" s="29"/>
      <c r="C504" s="36"/>
      <c r="D504" s="29"/>
      <c r="E504" s="29"/>
      <c r="F504" s="29"/>
      <c r="G504" s="29"/>
      <c r="H504" s="29"/>
      <c r="I504" s="29"/>
      <c r="J504" s="29"/>
      <c r="K504" s="29"/>
      <c r="L504" s="23" t="str">
        <f t="shared" si="52"/>
        <v/>
      </c>
      <c r="M504" s="90" t="str">
        <f>IF(B504="totale",SUM(M$26:$M503),IF(B504="","",1/$G$18*FISSO!$D$18*K504))</f>
        <v/>
      </c>
      <c r="N504" s="53" t="str">
        <f>IF(B504="totale",SUM($N$26:N503),IF($B504="","",((1/$G$18*FISSO!$E$18*#REF!))))</f>
        <v/>
      </c>
      <c r="P504" s="56" t="e">
        <f>IF(B504="totale",SUM(P$26:P503),ROUND(M504,2))</f>
        <v>#VALUE!</v>
      </c>
      <c r="Q504" s="56" t="str">
        <f t="shared" si="53"/>
        <v/>
      </c>
      <c r="R504" s="53" t="str">
        <f>IF(I504="totale",SUM($N$26:R503),IF($B504="","",((1/$G$18*FISSO!$E$18*#REF!))))</f>
        <v/>
      </c>
      <c r="S504" s="45"/>
    </row>
    <row r="505" spans="2:19" ht="15" x14ac:dyDescent="0.3">
      <c r="B505" s="29"/>
      <c r="C505" s="36"/>
      <c r="D505" s="29"/>
      <c r="E505" s="29"/>
      <c r="F505" s="29"/>
      <c r="G505" s="29"/>
      <c r="H505" s="29"/>
      <c r="I505" s="29"/>
      <c r="J505" s="29"/>
      <c r="K505" s="29"/>
      <c r="L505" s="23" t="str">
        <f t="shared" si="52"/>
        <v/>
      </c>
      <c r="M505" s="90" t="str">
        <f>IF(B505="totale",SUM(M$26:$M504),IF(B505="","",1/$G$18*FISSO!$D$18*K505))</f>
        <v/>
      </c>
      <c r="N505" s="53" t="str">
        <f>IF(B505="totale",SUM($N$26:N504),IF($B505="","",((1/$G$18*FISSO!$E$18*#REF!))))</f>
        <v/>
      </c>
      <c r="P505" s="56" t="e">
        <f>IF(B505="totale",SUM(P$26:P504),ROUND(M505,2))</f>
        <v>#VALUE!</v>
      </c>
      <c r="Q505" s="56" t="str">
        <f t="shared" si="53"/>
        <v/>
      </c>
      <c r="R505" s="53" t="str">
        <f>IF(I505="totale",SUM($N$26:R504),IF($B505="","",((1/$G$18*FISSO!$E$18*#REF!))))</f>
        <v/>
      </c>
      <c r="S505" s="45"/>
    </row>
    <row r="506" spans="2:19" ht="15" x14ac:dyDescent="0.3">
      <c r="B506" s="29"/>
      <c r="C506" s="36"/>
      <c r="D506" s="29"/>
      <c r="E506" s="29"/>
      <c r="F506" s="29"/>
      <c r="G506" s="29"/>
      <c r="H506" s="29"/>
      <c r="I506" s="29"/>
      <c r="J506" s="29"/>
      <c r="K506" s="29"/>
      <c r="L506" s="23" t="str">
        <f t="shared" si="52"/>
        <v/>
      </c>
      <c r="M506" s="90" t="str">
        <f>IF(B506="totale",SUM(M$26:$M505),IF(B506="","",1/$G$18*FISSO!$D$18*K506))</f>
        <v/>
      </c>
      <c r="N506" s="53" t="str">
        <f>IF(B506="totale",SUM($N$26:N505),IF($B506="","",((1/$G$18*FISSO!$E$18*#REF!))))</f>
        <v/>
      </c>
      <c r="P506" s="56" t="e">
        <f>IF(B506="totale",SUM(P$26:P505),ROUND(M506,2))</f>
        <v>#VALUE!</v>
      </c>
      <c r="Q506" s="56" t="str">
        <f t="shared" si="53"/>
        <v/>
      </c>
      <c r="R506" s="53" t="str">
        <f>IF(I506="totale",SUM($N$26:R505),IF($B506="","",((1/$G$18*FISSO!$E$18*#REF!))))</f>
        <v/>
      </c>
      <c r="S506" s="45"/>
    </row>
    <row r="507" spans="2:19" ht="15" x14ac:dyDescent="0.3">
      <c r="B507" s="29"/>
      <c r="C507" s="36"/>
      <c r="D507" s="29"/>
      <c r="E507" s="29"/>
      <c r="F507" s="29"/>
      <c r="G507" s="29"/>
      <c r="H507" s="29"/>
      <c r="I507" s="29"/>
      <c r="J507" s="29"/>
      <c r="K507" s="29"/>
      <c r="L507" s="23" t="str">
        <f t="shared" si="52"/>
        <v/>
      </c>
      <c r="M507" s="90" t="str">
        <f>IF(B507="totale",SUM(M$26:$M506),IF(B507="","",1/$G$18*FISSO!$D$18*K507))</f>
        <v/>
      </c>
      <c r="N507" s="53" t="str">
        <f>IF(B507="totale",SUM($N$26:N506),IF($B507="","",((1/$G$18*FISSO!$E$18*#REF!))))</f>
        <v/>
      </c>
      <c r="P507" s="56" t="e">
        <f>IF(B507="totale",SUM(P$26:P506),ROUND(M507,2))</f>
        <v>#VALUE!</v>
      </c>
      <c r="Q507" s="56" t="str">
        <f t="shared" si="53"/>
        <v/>
      </c>
      <c r="R507" s="53" t="str">
        <f>IF(I507="totale",SUM($N$26:R506),IF($B507="","",((1/$G$18*FISSO!$E$18*#REF!))))</f>
        <v/>
      </c>
      <c r="S507" s="45"/>
    </row>
    <row r="508" spans="2:19" ht="15" x14ac:dyDescent="0.3">
      <c r="B508" s="29"/>
      <c r="C508" s="36"/>
      <c r="D508" s="29"/>
      <c r="E508" s="29"/>
      <c r="F508" s="29"/>
      <c r="G508" s="29"/>
      <c r="H508" s="29"/>
      <c r="I508" s="29"/>
      <c r="J508" s="29"/>
      <c r="K508" s="29"/>
      <c r="L508" s="23" t="str">
        <f t="shared" si="52"/>
        <v/>
      </c>
      <c r="M508" s="90" t="str">
        <f>IF(B508="totale",SUM(M$26:$M507),IF(B508="","",1/$G$18*FISSO!$D$18*K508))</f>
        <v/>
      </c>
      <c r="N508" s="53" t="str">
        <f>IF(B508="totale",SUM($N$26:N507),IF($B508="","",((1/$G$18*FISSO!$E$18*#REF!))))</f>
        <v/>
      </c>
      <c r="P508" s="56" t="e">
        <f>IF(B508="totale",SUM(P$26:P507),ROUND(M508,2))</f>
        <v>#VALUE!</v>
      </c>
      <c r="Q508" s="56" t="str">
        <f t="shared" si="53"/>
        <v/>
      </c>
      <c r="R508" s="53" t="str">
        <f>IF(I508="totale",SUM($N$26:R507),IF($B508="","",((1/$G$18*FISSO!$E$18*#REF!))))</f>
        <v/>
      </c>
      <c r="S508" s="45"/>
    </row>
    <row r="509" spans="2:19" ht="15" x14ac:dyDescent="0.3">
      <c r="B509" s="29"/>
      <c r="C509" s="36"/>
      <c r="D509" s="29"/>
      <c r="E509" s="29"/>
      <c r="F509" s="29"/>
      <c r="G509" s="29"/>
      <c r="H509" s="29"/>
      <c r="I509" s="29"/>
      <c r="J509" s="29"/>
      <c r="K509" s="29"/>
      <c r="L509" s="23" t="str">
        <f t="shared" si="52"/>
        <v/>
      </c>
      <c r="M509" s="90" t="str">
        <f>IF(B509="totale",SUM(M$26:$M508),IF(B509="","",1/$G$18*FISSO!$D$18*K509))</f>
        <v/>
      </c>
      <c r="N509" s="53" t="str">
        <f>IF(B509="totale",SUM($N$26:N508),IF($B509="","",((1/$G$18*FISSO!$E$18*#REF!))))</f>
        <v/>
      </c>
      <c r="P509" s="56" t="e">
        <f>IF(B509="totale",SUM(P$26:P508),ROUND(M509,2))</f>
        <v>#VALUE!</v>
      </c>
      <c r="Q509" s="56" t="str">
        <f t="shared" si="53"/>
        <v/>
      </c>
      <c r="R509" s="53" t="str">
        <f>IF(I509="totale",SUM($N$26:R508),IF($B509="","",((1/$G$18*FISSO!$E$18*#REF!))))</f>
        <v/>
      </c>
      <c r="S509" s="45"/>
    </row>
    <row r="510" spans="2:19" ht="15" x14ac:dyDescent="0.3">
      <c r="B510" s="29"/>
      <c r="C510" s="36"/>
      <c r="D510" s="29"/>
      <c r="E510" s="29"/>
      <c r="F510" s="29"/>
      <c r="G510" s="29"/>
      <c r="H510" s="29"/>
      <c r="I510" s="29"/>
      <c r="J510" s="29"/>
      <c r="K510" s="29"/>
      <c r="L510" s="23" t="str">
        <f t="shared" si="52"/>
        <v/>
      </c>
      <c r="M510" s="90" t="str">
        <f>IF(B510="totale",SUM(M$26:$M509),IF(B510="","",1/$G$18*FISSO!$D$18*K510))</f>
        <v/>
      </c>
      <c r="N510" s="53" t="str">
        <f>IF(B510="totale",SUM($N$26:N509),IF($B510="","",((1/$G$18*FISSO!$E$18*#REF!))))</f>
        <v/>
      </c>
      <c r="P510" s="56" t="e">
        <f>IF(B510="totale",SUM(P$26:P509),ROUND(M510,2))</f>
        <v>#VALUE!</v>
      </c>
      <c r="Q510" s="56" t="str">
        <f t="shared" si="53"/>
        <v/>
      </c>
      <c r="R510" s="53" t="str">
        <f>IF(I510="totale",SUM($N$26:R509),IF($B510="","",((1/$G$18*FISSO!$E$18*#REF!))))</f>
        <v/>
      </c>
      <c r="S510" s="45"/>
    </row>
    <row r="511" spans="2:19" ht="15" x14ac:dyDescent="0.3">
      <c r="B511" s="29"/>
      <c r="C511" s="36"/>
      <c r="D511" s="29"/>
      <c r="E511" s="29"/>
      <c r="F511" s="29"/>
      <c r="G511" s="29"/>
      <c r="H511" s="29"/>
      <c r="I511" s="29"/>
      <c r="J511" s="29"/>
      <c r="K511" s="29"/>
      <c r="L511" s="23" t="str">
        <f t="shared" si="52"/>
        <v/>
      </c>
      <c r="M511" s="90" t="str">
        <f>IF(B511="totale",SUM(M$26:$M510),IF(B511="","",1/$G$18*FISSO!$D$18*K511))</f>
        <v/>
      </c>
      <c r="N511" s="53" t="str">
        <f>IF(B511="totale",SUM($N$26:N510),IF($B511="","",((1/$G$18*FISSO!$E$18*#REF!))))</f>
        <v/>
      </c>
      <c r="P511" s="56" t="e">
        <f>IF(B511="totale",SUM(P$26:P510),ROUND(M511,2))</f>
        <v>#VALUE!</v>
      </c>
      <c r="Q511" s="56" t="str">
        <f t="shared" si="53"/>
        <v/>
      </c>
      <c r="R511" s="53" t="str">
        <f>IF(I511="totale",SUM($N$26:R510),IF($B511="","",((1/$G$18*FISSO!$E$18*#REF!))))</f>
        <v/>
      </c>
      <c r="S511" s="45"/>
    </row>
    <row r="512" spans="2:19" ht="15" x14ac:dyDescent="0.3">
      <c r="B512" s="29"/>
      <c r="C512" s="36"/>
      <c r="D512" s="29"/>
      <c r="E512" s="29"/>
      <c r="F512" s="29"/>
      <c r="G512" s="29"/>
      <c r="H512" s="29"/>
      <c r="I512" s="29"/>
      <c r="J512" s="29"/>
      <c r="K512" s="29"/>
      <c r="L512" s="23" t="str">
        <f t="shared" si="52"/>
        <v/>
      </c>
      <c r="M512" s="90" t="str">
        <f>IF(B512="totale",SUM(M$26:$M511),IF(B512="","",1/$G$18*FISSO!$D$18*K512))</f>
        <v/>
      </c>
      <c r="N512" s="53" t="str">
        <f>IF(B512="totale",SUM($N$26:N511),IF($B512="","",((1/$G$18*FISSO!$E$18*#REF!))))</f>
        <v/>
      </c>
      <c r="P512" s="56" t="e">
        <f>IF(B512="totale",SUM(P$26:P511),ROUND(M512,2))</f>
        <v>#VALUE!</v>
      </c>
      <c r="Q512" s="56" t="str">
        <f t="shared" si="53"/>
        <v/>
      </c>
      <c r="R512" s="53" t="str">
        <f>IF(I512="totale",SUM($N$26:R511),IF($B512="","",((1/$G$18*FISSO!$E$18*#REF!))))</f>
        <v/>
      </c>
      <c r="S512" s="45"/>
    </row>
    <row r="513" spans="2:19" ht="15" x14ac:dyDescent="0.3">
      <c r="B513" s="29"/>
      <c r="C513" s="36"/>
      <c r="D513" s="29"/>
      <c r="E513" s="29"/>
      <c r="F513" s="29"/>
      <c r="G513" s="29"/>
      <c r="H513" s="29"/>
      <c r="I513" s="29"/>
      <c r="J513" s="29"/>
      <c r="K513" s="29"/>
      <c r="L513" s="23" t="str">
        <f t="shared" si="52"/>
        <v/>
      </c>
      <c r="M513" s="90" t="str">
        <f>IF(B513="totale",SUM(M$26:$M512),IF(B513="","",1/$G$18*FISSO!$D$18*K513))</f>
        <v/>
      </c>
      <c r="N513" s="53" t="str">
        <f>IF(B513="totale",SUM($N$26:N512),IF($B513="","",((1/$G$18*FISSO!$E$18*#REF!))))</f>
        <v/>
      </c>
      <c r="P513" s="56" t="e">
        <f>IF(B513="totale",SUM(P$26:P512),ROUND(M513,2))</f>
        <v>#VALUE!</v>
      </c>
      <c r="Q513" s="56" t="str">
        <f t="shared" si="53"/>
        <v/>
      </c>
      <c r="R513" s="53" t="str">
        <f>IF(I513="totale",SUM($N$26:R512),IF($B513="","",((1/$G$18*FISSO!$E$18*#REF!))))</f>
        <v/>
      </c>
      <c r="S513" s="45"/>
    </row>
    <row r="514" spans="2:19" ht="15" x14ac:dyDescent="0.3">
      <c r="B514" s="29"/>
      <c r="C514" s="36"/>
      <c r="D514" s="29"/>
      <c r="E514" s="29"/>
      <c r="F514" s="29"/>
      <c r="G514" s="29"/>
      <c r="H514" s="29"/>
      <c r="I514" s="29"/>
      <c r="J514" s="29"/>
      <c r="K514" s="29"/>
      <c r="L514" s="23" t="str">
        <f t="shared" si="52"/>
        <v/>
      </c>
      <c r="M514" s="90" t="str">
        <f>IF(B514="totale",SUM(M$26:$M513),IF(B514="","",1/$G$18*FISSO!$D$18*K514))</f>
        <v/>
      </c>
      <c r="N514" s="53" t="str">
        <f>IF(B514="totale",SUM($N$26:N513),IF($B514="","",((1/$G$18*FISSO!$E$18*#REF!))))</f>
        <v/>
      </c>
      <c r="P514" s="56" t="e">
        <f>IF(B514="totale",SUM(P$26:P513),ROUND(M514,2))</f>
        <v>#VALUE!</v>
      </c>
      <c r="Q514" s="56" t="str">
        <f t="shared" si="53"/>
        <v/>
      </c>
      <c r="R514" s="53" t="str">
        <f>IF(I514="totale",SUM($N$26:R513),IF($B514="","",((1/$G$18*FISSO!$E$18*#REF!))))</f>
        <v/>
      </c>
      <c r="S514" s="45"/>
    </row>
    <row r="515" spans="2:19" ht="15" x14ac:dyDescent="0.3">
      <c r="B515" s="29"/>
      <c r="C515" s="36"/>
      <c r="D515" s="29"/>
      <c r="E515" s="29"/>
      <c r="F515" s="29"/>
      <c r="G515" s="29"/>
      <c r="H515" s="29"/>
      <c r="I515" s="29"/>
      <c r="J515" s="29"/>
      <c r="K515" s="29"/>
      <c r="L515" s="23" t="str">
        <f t="shared" si="52"/>
        <v/>
      </c>
      <c r="M515" s="90" t="str">
        <f>IF(B515="totale",SUM(M$26:$M514),IF(B515="","",1/$G$18*FISSO!$D$18*K515))</f>
        <v/>
      </c>
      <c r="N515" s="53" t="str">
        <f>IF(B515="totale",SUM($N$26:N514),IF($B515="","",((1/$G$18*FISSO!$E$18*#REF!))))</f>
        <v/>
      </c>
      <c r="P515" s="56" t="e">
        <f>IF(B515="totale",SUM(P$26:P514),ROUND(M515,2))</f>
        <v>#VALUE!</v>
      </c>
      <c r="Q515" s="56" t="str">
        <f t="shared" si="53"/>
        <v/>
      </c>
      <c r="R515" s="53" t="str">
        <f>IF(I515="totale",SUM($N$26:R514),IF($B515="","",((1/$G$18*FISSO!$E$18*#REF!))))</f>
        <v/>
      </c>
      <c r="S515" s="45"/>
    </row>
    <row r="516" spans="2:19" ht="15" x14ac:dyDescent="0.3">
      <c r="B516" s="29"/>
      <c r="C516" s="36"/>
      <c r="D516" s="29"/>
      <c r="E516" s="29"/>
      <c r="F516" s="29"/>
      <c r="G516" s="29"/>
      <c r="H516" s="29"/>
      <c r="I516" s="29"/>
      <c r="J516" s="29"/>
      <c r="K516" s="29"/>
      <c r="L516" s="23" t="str">
        <f t="shared" si="52"/>
        <v/>
      </c>
      <c r="M516" s="90" t="str">
        <f>IF(B516="totale",SUM(M$26:$M515),IF(B516="","",1/$G$18*FISSO!$D$18*K516))</f>
        <v/>
      </c>
      <c r="N516" s="53" t="str">
        <f>IF(B516="totale",SUM($N$26:N515),IF($B516="","",((1/$G$18*FISSO!$E$18*#REF!))))</f>
        <v/>
      </c>
      <c r="P516" s="56" t="e">
        <f>IF(B516="totale",SUM(P$26:P515),ROUND(M516,2))</f>
        <v>#VALUE!</v>
      </c>
      <c r="Q516" s="56" t="str">
        <f t="shared" si="53"/>
        <v/>
      </c>
      <c r="R516" s="53" t="str">
        <f>IF(I516="totale",SUM($N$26:R515),IF($B516="","",((1/$G$18*FISSO!$E$18*#REF!))))</f>
        <v/>
      </c>
      <c r="S516" s="45"/>
    </row>
    <row r="517" spans="2:19" ht="15" x14ac:dyDescent="0.3">
      <c r="B517" s="29"/>
      <c r="C517" s="36"/>
      <c r="D517" s="29"/>
      <c r="E517" s="29"/>
      <c r="F517" s="29"/>
      <c r="G517" s="29"/>
      <c r="H517" s="29"/>
      <c r="I517" s="29"/>
      <c r="J517" s="29"/>
      <c r="K517" s="29"/>
      <c r="L517" s="23" t="str">
        <f t="shared" si="52"/>
        <v/>
      </c>
      <c r="M517" s="90" t="str">
        <f>IF(B517="totale",SUM(M$26:$M516),IF(B517="","",1/$G$18*FISSO!$D$18*K517))</f>
        <v/>
      </c>
      <c r="N517" s="53" t="str">
        <f>IF(B517="totale",SUM($N$26:N516),IF($B517="","",((1/$G$18*FISSO!$E$18*#REF!))))</f>
        <v/>
      </c>
      <c r="P517" s="56" t="e">
        <f>IF(B517="totale",SUM(P$26:P516),ROUND(M517,2))</f>
        <v>#VALUE!</v>
      </c>
      <c r="Q517" s="56" t="str">
        <f t="shared" si="53"/>
        <v/>
      </c>
      <c r="R517" s="53" t="str">
        <f>IF(I517="totale",SUM($N$26:R516),IF($B517="","",((1/$G$18*FISSO!$E$18*#REF!))))</f>
        <v/>
      </c>
      <c r="S517" s="45"/>
    </row>
    <row r="518" spans="2:19" ht="15" x14ac:dyDescent="0.3">
      <c r="B518" s="29"/>
      <c r="C518" s="36"/>
      <c r="D518" s="29"/>
      <c r="E518" s="29"/>
      <c r="F518" s="29"/>
      <c r="G518" s="29"/>
      <c r="H518" s="29"/>
      <c r="I518" s="29"/>
      <c r="J518" s="29"/>
      <c r="K518" s="29"/>
      <c r="L518" s="23" t="str">
        <f t="shared" si="52"/>
        <v/>
      </c>
      <c r="M518" s="90" t="str">
        <f>IF(B518="totale",SUM(M$26:$M517),IF(B518="","",1/$G$18*FISSO!$D$18*K518))</f>
        <v/>
      </c>
      <c r="N518" s="53" t="str">
        <f>IF(B518="totale",SUM($N$26:N517),IF($B518="","",((1/$G$18*FISSO!$E$18*#REF!))))</f>
        <v/>
      </c>
      <c r="P518" s="56" t="e">
        <f>IF(B518="totale",SUM(P$26:P517),ROUND(M518,2))</f>
        <v>#VALUE!</v>
      </c>
      <c r="Q518" s="56" t="str">
        <f t="shared" si="53"/>
        <v/>
      </c>
      <c r="R518" s="53" t="str">
        <f>IF(I518="totale",SUM($N$26:R517),IF($B518="","",((1/$G$18*FISSO!$E$18*#REF!))))</f>
        <v/>
      </c>
      <c r="S518" s="45"/>
    </row>
    <row r="519" spans="2:19" ht="15" x14ac:dyDescent="0.3">
      <c r="B519" s="29"/>
      <c r="C519" s="36"/>
      <c r="D519" s="29"/>
      <c r="E519" s="29"/>
      <c r="F519" s="29"/>
      <c r="G519" s="29"/>
      <c r="H519" s="29"/>
      <c r="I519" s="29"/>
      <c r="J519" s="29"/>
      <c r="K519" s="29"/>
      <c r="L519" s="23" t="str">
        <f t="shared" si="52"/>
        <v/>
      </c>
      <c r="M519" s="90" t="str">
        <f>IF(B519="totale",SUM(M$26:$M518),IF(B519="","",1/$G$18*FISSO!$D$18*K519))</f>
        <v/>
      </c>
      <c r="N519" s="53" t="str">
        <f>IF(B519="totale",SUM($N$26:N518),IF($B519="","",((1/$G$18*FISSO!$E$18*#REF!))))</f>
        <v/>
      </c>
      <c r="P519" s="56" t="e">
        <f>IF(B519="totale",SUM(P$26:P518),ROUND(M519,2))</f>
        <v>#VALUE!</v>
      </c>
      <c r="Q519" s="56" t="str">
        <f t="shared" si="53"/>
        <v/>
      </c>
      <c r="R519" s="53" t="str">
        <f>IF(I519="totale",SUM($N$26:R518),IF($B519="","",((1/$G$18*FISSO!$E$18*#REF!))))</f>
        <v/>
      </c>
      <c r="S519" s="45"/>
    </row>
    <row r="520" spans="2:19" ht="15" x14ac:dyDescent="0.3">
      <c r="B520" s="29"/>
      <c r="C520" s="36"/>
      <c r="D520" s="29"/>
      <c r="E520" s="29"/>
      <c r="F520" s="29"/>
      <c r="G520" s="29"/>
      <c r="H520" s="29"/>
      <c r="I520" s="29"/>
      <c r="J520" s="29"/>
      <c r="K520" s="29"/>
      <c r="L520" s="23" t="str">
        <f t="shared" si="52"/>
        <v/>
      </c>
      <c r="M520" s="90" t="str">
        <f>IF(B520="totale",SUM(M$26:$M519),IF(B520="","",1/$G$18*FISSO!$D$18*K520))</f>
        <v/>
      </c>
      <c r="N520" s="53" t="str">
        <f>IF(B520="totale",SUM($N$26:N519),IF($B520="","",((1/$G$18*FISSO!$E$18*#REF!))))</f>
        <v/>
      </c>
      <c r="P520" s="56" t="e">
        <f>IF(B520="totale",SUM(P$26:P519),ROUND(M520,2))</f>
        <v>#VALUE!</v>
      </c>
      <c r="Q520" s="56" t="str">
        <f t="shared" si="53"/>
        <v/>
      </c>
      <c r="R520" s="53" t="str">
        <f>IF(I520="totale",SUM($N$26:R519),IF($B520="","",((1/$G$18*FISSO!$E$18*#REF!))))</f>
        <v/>
      </c>
      <c r="S520" s="45"/>
    </row>
    <row r="521" spans="2:19" ht="15" x14ac:dyDescent="0.3">
      <c r="B521" s="29"/>
      <c r="C521" s="36"/>
      <c r="D521" s="29"/>
      <c r="E521" s="29"/>
      <c r="F521" s="29"/>
      <c r="G521" s="29"/>
      <c r="H521" s="29"/>
      <c r="I521" s="29"/>
      <c r="J521" s="29"/>
      <c r="K521" s="29"/>
      <c r="L521" s="23" t="str">
        <f t="shared" si="52"/>
        <v/>
      </c>
      <c r="M521" s="90" t="str">
        <f>IF(B521="totale",SUM(M$26:$M520),IF(B521="","",1/$G$18*FISSO!$D$18*K521))</f>
        <v/>
      </c>
      <c r="N521" s="53" t="str">
        <f>IF(B521="totale",SUM($N$26:N520),IF($B521="","",((1/$G$18*FISSO!$E$18*#REF!))))</f>
        <v/>
      </c>
      <c r="P521" s="56" t="e">
        <f>IF(B521="totale",SUM(P$26:P520),ROUND(M521,2))</f>
        <v>#VALUE!</v>
      </c>
      <c r="Q521" s="56" t="str">
        <f t="shared" si="53"/>
        <v/>
      </c>
      <c r="R521" s="53" t="str">
        <f>IF(I521="totale",SUM($N$26:R520),IF($B521="","",((1/$G$18*FISSO!$E$18*#REF!))))</f>
        <v/>
      </c>
      <c r="S521" s="45"/>
    </row>
    <row r="522" spans="2:19" ht="15" x14ac:dyDescent="0.3">
      <c r="B522" s="29"/>
      <c r="C522" s="36"/>
      <c r="D522" s="29"/>
      <c r="E522" s="29"/>
      <c r="F522" s="29"/>
      <c r="G522" s="29"/>
      <c r="H522" s="29"/>
      <c r="I522" s="29"/>
      <c r="J522" s="29"/>
      <c r="K522" s="29"/>
      <c r="L522" s="23" t="str">
        <f t="shared" si="52"/>
        <v/>
      </c>
      <c r="M522" s="90" t="str">
        <f>IF(B522="totale",SUM(M$26:$M521),IF(B522="","",1/$G$18*FISSO!$D$18*K522))</f>
        <v/>
      </c>
      <c r="N522" s="53" t="str">
        <f>IF(B522="totale",SUM($N$26:N521),IF($B522="","",((1/$G$18*FISSO!$E$18*#REF!))))</f>
        <v/>
      </c>
      <c r="P522" s="56" t="e">
        <f>IF(B522="totale",SUM(P$26:P521),ROUND(M522,2))</f>
        <v>#VALUE!</v>
      </c>
      <c r="Q522" s="56" t="str">
        <f t="shared" si="53"/>
        <v/>
      </c>
      <c r="R522" s="53" t="str">
        <f>IF(I522="totale",SUM($N$26:R521),IF($B522="","",((1/$G$18*FISSO!$E$18*#REF!))))</f>
        <v/>
      </c>
      <c r="S522" s="45"/>
    </row>
    <row r="523" spans="2:19" ht="15" x14ac:dyDescent="0.3">
      <c r="B523" s="29"/>
      <c r="C523" s="36"/>
      <c r="D523" s="29"/>
      <c r="E523" s="29"/>
      <c r="F523" s="29"/>
      <c r="G523" s="29"/>
      <c r="H523" s="29"/>
      <c r="I523" s="29"/>
      <c r="J523" s="29"/>
      <c r="K523" s="29"/>
      <c r="L523" s="23" t="str">
        <f t="shared" si="52"/>
        <v/>
      </c>
      <c r="M523" s="90" t="str">
        <f>IF(B523="totale",SUM(M$26:$M522),IF(B523="","",1/$G$18*FISSO!$D$18*K523))</f>
        <v/>
      </c>
      <c r="N523" s="53" t="str">
        <f>IF(B523="totale",SUM($N$26:N522),IF($B523="","",((1/$G$18*FISSO!$E$18*#REF!))))</f>
        <v/>
      </c>
      <c r="P523" s="56" t="e">
        <f>IF(B523="totale",SUM(P$26:P522),ROUND(M523,2))</f>
        <v>#VALUE!</v>
      </c>
      <c r="Q523" s="56" t="str">
        <f t="shared" si="53"/>
        <v/>
      </c>
      <c r="R523" s="53" t="str">
        <f>IF(I523="totale",SUM($N$26:R522),IF($B523="","",((1/$G$18*FISSO!$E$18*#REF!))))</f>
        <v/>
      </c>
      <c r="S523" s="45"/>
    </row>
    <row r="524" spans="2:19" ht="15" x14ac:dyDescent="0.3">
      <c r="B524" s="29"/>
      <c r="C524" s="36"/>
      <c r="D524" s="29"/>
      <c r="E524" s="29"/>
      <c r="F524" s="29"/>
      <c r="G524" s="29"/>
      <c r="H524" s="29"/>
      <c r="I524" s="29"/>
      <c r="J524" s="29"/>
      <c r="K524" s="29"/>
      <c r="L524" s="23" t="str">
        <f t="shared" si="52"/>
        <v/>
      </c>
      <c r="M524" s="90" t="str">
        <f>IF(B524="totale",SUM(M$26:$M523),IF(B524="","",1/$G$18*FISSO!$D$18*K524))</f>
        <v/>
      </c>
      <c r="N524" s="53" t="str">
        <f>IF(B524="totale",SUM($N$26:N523),IF($B524="","",((1/$G$18*FISSO!$E$18*#REF!))))</f>
        <v/>
      </c>
      <c r="P524" s="56" t="e">
        <f>IF(B524="totale",SUM(P$26:P523),ROUND(M524,2))</f>
        <v>#VALUE!</v>
      </c>
      <c r="Q524" s="56" t="str">
        <f t="shared" si="53"/>
        <v/>
      </c>
      <c r="R524" s="53" t="str">
        <f>IF(I524="totale",SUM($N$26:R523),IF($B524="","",((1/$G$18*FISSO!$E$18*#REF!))))</f>
        <v/>
      </c>
      <c r="S524" s="45"/>
    </row>
    <row r="525" spans="2:19" ht="15" x14ac:dyDescent="0.3">
      <c r="B525" s="29"/>
      <c r="C525" s="36"/>
      <c r="D525" s="29"/>
      <c r="E525" s="29"/>
      <c r="F525" s="29"/>
      <c r="G525" s="29"/>
      <c r="H525" s="29"/>
      <c r="I525" s="29"/>
      <c r="J525" s="29"/>
      <c r="K525" s="29"/>
      <c r="L525" s="23" t="str">
        <f t="shared" si="52"/>
        <v/>
      </c>
      <c r="M525" s="90" t="str">
        <f>IF(B525="totale",SUM(M$26:$M524),IF(B525="","",1/$G$18*FISSO!$D$18*K525))</f>
        <v/>
      </c>
      <c r="N525" s="53" t="str">
        <f>IF(B525="totale",SUM($N$26:N524),IF($B525="","",((1/$G$18*FISSO!$E$18*#REF!))))</f>
        <v/>
      </c>
      <c r="P525" s="56" t="e">
        <f>IF(B525="totale",SUM(P$26:P524),ROUND(M525,2))</f>
        <v>#VALUE!</v>
      </c>
      <c r="Q525" s="56" t="str">
        <f t="shared" si="53"/>
        <v/>
      </c>
      <c r="R525" s="53" t="str">
        <f>IF(I525="totale",SUM($N$26:R524),IF($B525="","",((1/$G$18*FISSO!$E$18*#REF!))))</f>
        <v/>
      </c>
      <c r="S525" s="45"/>
    </row>
    <row r="526" spans="2:19" ht="15" x14ac:dyDescent="0.3">
      <c r="B526" s="29"/>
      <c r="C526" s="36"/>
      <c r="D526" s="29"/>
      <c r="E526" s="29"/>
      <c r="F526" s="29"/>
      <c r="G526" s="29"/>
      <c r="H526" s="29"/>
      <c r="I526" s="29"/>
      <c r="J526" s="29"/>
      <c r="K526" s="29"/>
      <c r="L526" s="23" t="str">
        <f t="shared" si="52"/>
        <v/>
      </c>
      <c r="M526" s="90" t="str">
        <f>IF(B526="totale",SUM(M$26:$M525),IF(B526="","",1/$G$18*FISSO!$D$18*K526))</f>
        <v/>
      </c>
      <c r="N526" s="53" t="str">
        <f>IF(B526="totale",SUM($N$26:N525),IF($B526="","",((1/$G$18*FISSO!$E$18*#REF!))))</f>
        <v/>
      </c>
      <c r="P526" s="56" t="e">
        <f>IF(B526="totale",SUM(P$26:P525),ROUND(M526,2))</f>
        <v>#VALUE!</v>
      </c>
      <c r="Q526" s="56" t="str">
        <f t="shared" si="53"/>
        <v/>
      </c>
      <c r="R526" s="53" t="str">
        <f>IF(I526="totale",SUM($N$26:R525),IF($B526="","",((1/$G$18*FISSO!$E$18*#REF!))))</f>
        <v/>
      </c>
      <c r="S526" s="45"/>
    </row>
    <row r="527" spans="2:19" ht="15" x14ac:dyDescent="0.3">
      <c r="B527" s="29"/>
      <c r="C527" s="36"/>
      <c r="D527" s="29"/>
      <c r="E527" s="29"/>
      <c r="F527" s="29"/>
      <c r="G527" s="29"/>
      <c r="H527" s="29"/>
      <c r="I527" s="29"/>
      <c r="J527" s="29"/>
      <c r="K527" s="29"/>
      <c r="L527" s="23" t="str">
        <f t="shared" si="52"/>
        <v/>
      </c>
      <c r="M527" s="90" t="str">
        <f>IF(B527="totale",SUM(M$26:$M526),IF(B527="","",1/$G$18*FISSO!$D$18*K527))</f>
        <v/>
      </c>
      <c r="N527" s="53" t="str">
        <f>IF(B527="totale",SUM($N$26:N526),IF($B527="","",((1/$G$18*FISSO!$E$18*#REF!))))</f>
        <v/>
      </c>
      <c r="P527" s="56" t="e">
        <f>IF(B527="totale",SUM(P$26:P526),ROUND(M527,2))</f>
        <v>#VALUE!</v>
      </c>
      <c r="Q527" s="56" t="str">
        <f t="shared" si="53"/>
        <v/>
      </c>
      <c r="R527" s="53" t="str">
        <f>IF(I527="totale",SUM($N$26:R526),IF($B527="","",((1/$G$18*FISSO!$E$18*#REF!))))</f>
        <v/>
      </c>
      <c r="S527" s="45"/>
    </row>
    <row r="528" spans="2:19" ht="15" x14ac:dyDescent="0.3">
      <c r="B528" s="29"/>
      <c r="C528" s="36"/>
      <c r="D528" s="29"/>
      <c r="E528" s="29"/>
      <c r="F528" s="29"/>
      <c r="G528" s="29"/>
      <c r="H528" s="29"/>
      <c r="I528" s="29"/>
      <c r="J528" s="29"/>
      <c r="K528" s="29"/>
      <c r="L528" s="23" t="str">
        <f t="shared" si="52"/>
        <v/>
      </c>
      <c r="M528" s="90" t="str">
        <f>IF(B528="totale",SUM(M$26:$M527),IF(B528="","",1/$G$18*FISSO!$D$18*K528))</f>
        <v/>
      </c>
      <c r="N528" s="53" t="str">
        <f>IF(B528="totale",SUM($N$26:N527),IF($B528="","",((1/$G$18*FISSO!$E$18*#REF!))))</f>
        <v/>
      </c>
      <c r="P528" s="56" t="e">
        <f>IF(B528="totale",SUM(P$26:P527),ROUND(M528,2))</f>
        <v>#VALUE!</v>
      </c>
      <c r="Q528" s="56" t="str">
        <f t="shared" si="53"/>
        <v/>
      </c>
      <c r="R528" s="53" t="str">
        <f>IF(I528="totale",SUM($N$26:R527),IF($B528="","",((1/$G$18*FISSO!$E$18*#REF!))))</f>
        <v/>
      </c>
      <c r="S528" s="45"/>
    </row>
    <row r="529" spans="2:19" ht="15" x14ac:dyDescent="0.3">
      <c r="B529" s="29"/>
      <c r="C529" s="36"/>
      <c r="D529" s="29"/>
      <c r="E529" s="29"/>
      <c r="F529" s="29"/>
      <c r="G529" s="29"/>
      <c r="H529" s="29"/>
      <c r="I529" s="29"/>
      <c r="J529" s="29"/>
      <c r="K529" s="29"/>
      <c r="L529" s="23" t="str">
        <f t="shared" si="52"/>
        <v/>
      </c>
      <c r="M529" s="90" t="str">
        <f>IF(B529="totale",SUM(M$26:$M528),IF(B529="","",1/$G$18*FISSO!$D$18*K529))</f>
        <v/>
      </c>
      <c r="N529" s="53" t="str">
        <f>IF(B529="totale",SUM($N$26:N528),IF($B529="","",((1/$G$18*FISSO!$E$18*#REF!))))</f>
        <v/>
      </c>
      <c r="P529" s="56" t="e">
        <f>IF(B529="totale",SUM(P$26:P528),ROUND(M529,2))</f>
        <v>#VALUE!</v>
      </c>
      <c r="Q529" s="56" t="str">
        <f t="shared" si="53"/>
        <v/>
      </c>
      <c r="R529" s="53" t="str">
        <f>IF(I529="totale",SUM($N$26:R528),IF($B529="","",((1/$G$18*FISSO!$E$18*#REF!))))</f>
        <v/>
      </c>
      <c r="S529" s="45"/>
    </row>
    <row r="530" spans="2:19" ht="15" x14ac:dyDescent="0.3">
      <c r="B530" s="29"/>
      <c r="C530" s="36"/>
      <c r="D530" s="29"/>
      <c r="E530" s="29"/>
      <c r="F530" s="29"/>
      <c r="G530" s="29"/>
      <c r="H530" s="29"/>
      <c r="I530" s="29"/>
      <c r="J530" s="29"/>
      <c r="K530" s="29"/>
      <c r="L530" s="23" t="str">
        <f t="shared" si="52"/>
        <v/>
      </c>
      <c r="M530" s="90" t="str">
        <f>IF(B530="totale",SUM(M$26:$M529),IF(B530="","",1/$G$18*FISSO!$D$18*K530))</f>
        <v/>
      </c>
      <c r="N530" s="53" t="str">
        <f>IF(B530="totale",SUM($N$26:N529),IF($B530="","",((1/$G$18*FISSO!$E$18*#REF!))))</f>
        <v/>
      </c>
      <c r="P530" s="56" t="e">
        <f>IF(B530="totale",SUM(P$26:P529),ROUND(M530,2))</f>
        <v>#VALUE!</v>
      </c>
      <c r="Q530" s="56" t="str">
        <f t="shared" si="53"/>
        <v/>
      </c>
      <c r="R530" s="53" t="str">
        <f>IF(I530="totale",SUM($N$26:R529),IF($B530="","",((1/$G$18*FISSO!$E$18*#REF!))))</f>
        <v/>
      </c>
      <c r="S530" s="45"/>
    </row>
    <row r="531" spans="2:19" ht="15" x14ac:dyDescent="0.3">
      <c r="B531" s="29"/>
      <c r="C531" s="36"/>
      <c r="D531" s="29"/>
      <c r="E531" s="29"/>
      <c r="F531" s="29"/>
      <c r="G531" s="29"/>
      <c r="H531" s="29"/>
      <c r="I531" s="29"/>
      <c r="J531" s="29"/>
      <c r="K531" s="29"/>
      <c r="L531" s="23" t="str">
        <f t="shared" si="52"/>
        <v/>
      </c>
      <c r="M531" s="90" t="str">
        <f>IF(B531="totale",SUM(M$26:$M530),IF(B531="","",1/$G$18*FISSO!$D$18*K531))</f>
        <v/>
      </c>
      <c r="N531" s="53" t="str">
        <f>IF(B531="totale",SUM($N$26:N530),IF($B531="","",((1/$G$18*FISSO!$E$18*#REF!))))</f>
        <v/>
      </c>
      <c r="P531" s="56" t="e">
        <f>IF(B531="totale",SUM(P$26:P530),ROUND(M531,2))</f>
        <v>#VALUE!</v>
      </c>
      <c r="Q531" s="56" t="str">
        <f t="shared" si="53"/>
        <v/>
      </c>
      <c r="R531" s="53" t="str">
        <f>IF(I531="totale",SUM($N$26:R530),IF($B531="","",((1/$G$18*FISSO!$E$18*#REF!))))</f>
        <v/>
      </c>
      <c r="S531" s="45"/>
    </row>
    <row r="532" spans="2:19" ht="15" x14ac:dyDescent="0.3">
      <c r="B532" s="29"/>
      <c r="C532" s="36"/>
      <c r="D532" s="29"/>
      <c r="E532" s="29"/>
      <c r="F532" s="29"/>
      <c r="G532" s="29"/>
      <c r="H532" s="29"/>
      <c r="I532" s="29"/>
      <c r="J532" s="29"/>
      <c r="K532" s="29"/>
      <c r="L532" s="23" t="str">
        <f t="shared" si="52"/>
        <v/>
      </c>
      <c r="M532" s="90" t="str">
        <f>IF(B532="totale",SUM(M$26:$M531),IF(B532="","",1/$G$18*FISSO!$D$18*K532))</f>
        <v/>
      </c>
      <c r="N532" s="53" t="str">
        <f>IF(B532="totale",SUM($N$26:N531),IF($B532="","",((1/$G$18*FISSO!$E$18*#REF!))))</f>
        <v/>
      </c>
      <c r="P532" s="56" t="e">
        <f>IF(B532="totale",SUM(P$26:P531),ROUND(M532,2))</f>
        <v>#VALUE!</v>
      </c>
      <c r="Q532" s="56" t="str">
        <f t="shared" si="53"/>
        <v/>
      </c>
      <c r="R532" s="53" t="str">
        <f>IF(I532="totale",SUM($N$26:R531),IF($B532="","",((1/$G$18*FISSO!$E$18*#REF!))))</f>
        <v/>
      </c>
      <c r="S532" s="45"/>
    </row>
    <row r="533" spans="2:19" ht="15" x14ac:dyDescent="0.3">
      <c r="B533" s="29"/>
      <c r="C533" s="36"/>
      <c r="D533" s="29"/>
      <c r="E533" s="29"/>
      <c r="F533" s="29"/>
      <c r="G533" s="29"/>
      <c r="H533" s="29"/>
      <c r="I533" s="29"/>
      <c r="J533" s="29"/>
      <c r="K533" s="29"/>
      <c r="L533" s="23" t="str">
        <f t="shared" si="52"/>
        <v/>
      </c>
      <c r="M533" s="90" t="str">
        <f>IF(B533="totale",SUM(M$26:$M532),IF(B533="","",1/$G$18*FISSO!$D$18*K533))</f>
        <v/>
      </c>
      <c r="N533" s="53" t="str">
        <f>IF(B533="totale",SUM($N$26:N532),IF($B533="","",((1/$G$18*FISSO!$E$18*#REF!))))</f>
        <v/>
      </c>
      <c r="P533" s="56" t="e">
        <f>IF(B533="totale",SUM(P$26:P532),ROUND(M533,2))</f>
        <v>#VALUE!</v>
      </c>
      <c r="Q533" s="56" t="str">
        <f t="shared" si="53"/>
        <v/>
      </c>
      <c r="R533" s="53" t="str">
        <f>IF(I533="totale",SUM($N$26:R532),IF($B533="","",((1/$G$18*FISSO!$E$18*#REF!))))</f>
        <v/>
      </c>
      <c r="S533" s="45"/>
    </row>
    <row r="534" spans="2:19" ht="15" x14ac:dyDescent="0.3">
      <c r="B534" s="29"/>
      <c r="C534" s="36"/>
      <c r="D534" s="29"/>
      <c r="E534" s="29"/>
      <c r="F534" s="29"/>
      <c r="G534" s="29"/>
      <c r="H534" s="29"/>
      <c r="I534" s="29"/>
      <c r="J534" s="29"/>
      <c r="K534" s="29"/>
      <c r="L534" s="23" t="str">
        <f t="shared" si="52"/>
        <v/>
      </c>
      <c r="M534" s="90" t="str">
        <f>IF(B534="totale",SUM(M$26:$M533),IF(B534="","",1/$G$18*FISSO!$D$18*K534))</f>
        <v/>
      </c>
      <c r="N534" s="53" t="str">
        <f>IF(B534="totale",SUM($N$26:N533),IF($B534="","",((1/$G$18*FISSO!$E$18*#REF!))))</f>
        <v/>
      </c>
      <c r="P534" s="56" t="e">
        <f>IF(B534="totale",SUM(P$26:P533),ROUND(M534,2))</f>
        <v>#VALUE!</v>
      </c>
      <c r="Q534" s="56" t="str">
        <f t="shared" si="53"/>
        <v/>
      </c>
      <c r="R534" s="53" t="str">
        <f>IF(I534="totale",SUM($N$26:R533),IF($B534="","",((1/$G$18*FISSO!$E$18*#REF!))))</f>
        <v/>
      </c>
      <c r="S534" s="45"/>
    </row>
    <row r="535" spans="2:19" ht="15" x14ac:dyDescent="0.3">
      <c r="B535" s="29"/>
      <c r="C535" s="36"/>
      <c r="D535" s="29"/>
      <c r="E535" s="29"/>
      <c r="F535" s="29"/>
      <c r="G535" s="29"/>
      <c r="H535" s="29"/>
      <c r="I535" s="29"/>
      <c r="J535" s="29"/>
      <c r="K535" s="29"/>
      <c r="L535" s="23" t="str">
        <f t="shared" si="52"/>
        <v/>
      </c>
      <c r="M535" s="90" t="str">
        <f>IF(B535="totale",SUM(M$26:$M534),IF(B535="","",1/$G$18*FISSO!$D$18*K535))</f>
        <v/>
      </c>
      <c r="N535" s="53" t="str">
        <f>IF(B535="totale",SUM($N$26:N534),IF($B535="","",((1/$G$18*FISSO!$E$18*#REF!))))</f>
        <v/>
      </c>
      <c r="P535" s="56" t="e">
        <f>IF(B535="totale",SUM(P$26:P534),ROUND(M535,2))</f>
        <v>#VALUE!</v>
      </c>
      <c r="Q535" s="56" t="str">
        <f t="shared" si="53"/>
        <v/>
      </c>
      <c r="R535" s="53" t="str">
        <f>IF(I535="totale",SUM($N$26:R534),IF($B535="","",((1/$G$18*FISSO!$E$18*#REF!))))</f>
        <v/>
      </c>
      <c r="S535" s="45"/>
    </row>
    <row r="536" spans="2:19" ht="15" x14ac:dyDescent="0.3">
      <c r="B536" s="29"/>
      <c r="C536" s="36"/>
      <c r="D536" s="29"/>
      <c r="E536" s="29"/>
      <c r="F536" s="29"/>
      <c r="G536" s="29"/>
      <c r="H536" s="29"/>
      <c r="I536" s="29"/>
      <c r="J536" s="29"/>
      <c r="K536" s="29"/>
      <c r="L536" s="23" t="str">
        <f t="shared" si="52"/>
        <v/>
      </c>
      <c r="M536" s="90" t="str">
        <f>IF(B536="totale",SUM(M$26:$M535),IF(B536="","",1/$G$18*FISSO!$D$18*K536))</f>
        <v/>
      </c>
      <c r="N536" s="53" t="str">
        <f>IF(B536="totale",SUM($N$26:N535),IF($B536="","",((1/$G$18*FISSO!$E$18*#REF!))))</f>
        <v/>
      </c>
      <c r="P536" s="56" t="e">
        <f>IF(B536="totale",SUM(P$26:P535),ROUND(M536,2))</f>
        <v>#VALUE!</v>
      </c>
      <c r="Q536" s="56" t="str">
        <f t="shared" si="53"/>
        <v/>
      </c>
      <c r="R536" s="53" t="str">
        <f>IF(I536="totale",SUM($N$26:R535),IF($B536="","",((1/$G$18*FISSO!$E$18*#REF!))))</f>
        <v/>
      </c>
      <c r="S536" s="45"/>
    </row>
    <row r="537" spans="2:19" ht="15" x14ac:dyDescent="0.3">
      <c r="B537" s="29"/>
      <c r="C537" s="36"/>
      <c r="D537" s="29"/>
      <c r="E537" s="29"/>
      <c r="F537" s="29"/>
      <c r="G537" s="29"/>
      <c r="H537" s="29"/>
      <c r="I537" s="29"/>
      <c r="J537" s="29"/>
      <c r="K537" s="29"/>
      <c r="L537" s="23" t="str">
        <f t="shared" si="52"/>
        <v/>
      </c>
      <c r="M537" s="90" t="str">
        <f>IF(B537="totale",SUM(M$26:$M536),IF(B537="","",1/$G$18*FISSO!$D$18*K537))</f>
        <v/>
      </c>
      <c r="N537" s="53" t="str">
        <f>IF(B537="totale",SUM($N$26:N536),IF($B537="","",((1/$G$18*FISSO!$E$18*#REF!))))</f>
        <v/>
      </c>
      <c r="P537" s="56" t="e">
        <f>IF(B537="totale",SUM(P$26:P536),ROUND(M537,2))</f>
        <v>#VALUE!</v>
      </c>
      <c r="Q537" s="56" t="str">
        <f t="shared" si="53"/>
        <v/>
      </c>
      <c r="R537" s="53" t="str">
        <f>IF(I537="totale",SUM($N$26:R536),IF($B537="","",((1/$G$18*FISSO!$E$18*#REF!))))</f>
        <v/>
      </c>
      <c r="S537" s="45"/>
    </row>
    <row r="538" spans="2:19" ht="15" x14ac:dyDescent="0.3">
      <c r="B538" s="29"/>
      <c r="C538" s="36"/>
      <c r="D538" s="29"/>
      <c r="E538" s="29"/>
      <c r="F538" s="29"/>
      <c r="G538" s="29"/>
      <c r="H538" s="29"/>
      <c r="I538" s="29"/>
      <c r="J538" s="29"/>
      <c r="K538" s="29"/>
      <c r="L538" s="23" t="str">
        <f t="shared" si="52"/>
        <v/>
      </c>
      <c r="M538" s="90" t="str">
        <f>IF(B538="totale",SUM(M$26:$M537),IF(B538="","",1/$G$18*FISSO!$D$18*K538))</f>
        <v/>
      </c>
      <c r="N538" s="53" t="str">
        <f>IF(B538="totale",SUM($N$26:N537),IF($B538="","",((1/$G$18*FISSO!$E$18*#REF!))))</f>
        <v/>
      </c>
      <c r="P538" s="56" t="e">
        <f>IF(B538="totale",SUM(P$26:P537),ROUND(M538,2))</f>
        <v>#VALUE!</v>
      </c>
      <c r="Q538" s="56" t="str">
        <f t="shared" si="53"/>
        <v/>
      </c>
      <c r="R538" s="53" t="str">
        <f>IF(I538="totale",SUM($N$26:R537),IF($B538="","",((1/$G$18*FISSO!$E$18*#REF!))))</f>
        <v/>
      </c>
      <c r="S538" s="45"/>
    </row>
    <row r="539" spans="2:19" ht="15" x14ac:dyDescent="0.3">
      <c r="B539" s="29"/>
      <c r="C539" s="36"/>
      <c r="D539" s="29"/>
      <c r="E539" s="29"/>
      <c r="F539" s="29"/>
      <c r="G539" s="29"/>
      <c r="H539" s="29"/>
      <c r="I539" s="29"/>
      <c r="J539" s="29"/>
      <c r="K539" s="29"/>
      <c r="L539" s="23" t="str">
        <f t="shared" si="52"/>
        <v/>
      </c>
      <c r="M539" s="90" t="str">
        <f>IF(B539="totale",SUM(M$26:$M538),IF(B539="","",1/$G$18*FISSO!$D$18*K539))</f>
        <v/>
      </c>
      <c r="N539" s="53" t="str">
        <f>IF(B539="totale",SUM($N$26:N538),IF($B539="","",((1/$G$18*FISSO!$E$18*#REF!))))</f>
        <v/>
      </c>
      <c r="P539" s="56" t="e">
        <f>IF(B539="totale",SUM(P$26:P538),ROUND(M539,2))</f>
        <v>#VALUE!</v>
      </c>
      <c r="Q539" s="56" t="str">
        <f t="shared" si="53"/>
        <v/>
      </c>
      <c r="R539" s="53" t="str">
        <f>IF(I539="totale",SUM($N$26:R538),IF($B539="","",((1/$G$18*FISSO!$E$18*#REF!))))</f>
        <v/>
      </c>
      <c r="S539" s="45"/>
    </row>
    <row r="540" spans="2:19" ht="15" x14ac:dyDescent="0.3">
      <c r="B540" s="29"/>
      <c r="C540" s="36"/>
      <c r="D540" s="29"/>
      <c r="E540" s="29"/>
      <c r="F540" s="29"/>
      <c r="G540" s="29"/>
      <c r="H540" s="29"/>
      <c r="I540" s="29"/>
      <c r="J540" s="29"/>
      <c r="K540" s="29"/>
      <c r="L540" s="23" t="str">
        <f t="shared" si="52"/>
        <v/>
      </c>
      <c r="M540" s="90" t="str">
        <f>IF(B540="totale",SUM(M$26:$M539),IF(B540="","",1/$G$18*FISSO!$D$18*K540))</f>
        <v/>
      </c>
      <c r="N540" s="53" t="str">
        <f>IF(B540="totale",SUM($N$26:N539),IF($B540="","",((1/$G$18*FISSO!$E$18*#REF!))))</f>
        <v/>
      </c>
      <c r="P540" s="56" t="e">
        <f>IF(B540="totale",SUM(P$26:P539),ROUND(M540,2))</f>
        <v>#VALUE!</v>
      </c>
      <c r="Q540" s="56" t="str">
        <f t="shared" si="53"/>
        <v/>
      </c>
      <c r="R540" s="53" t="str">
        <f>IF(I540="totale",SUM($N$26:R539),IF($B540="","",((1/$G$18*FISSO!$E$18*#REF!))))</f>
        <v/>
      </c>
      <c r="S540" s="45"/>
    </row>
    <row r="541" spans="2:19" ht="15" x14ac:dyDescent="0.3">
      <c r="B541" s="29"/>
      <c r="C541" s="36"/>
      <c r="D541" s="29"/>
      <c r="E541" s="29"/>
      <c r="F541" s="29"/>
      <c r="G541" s="29"/>
      <c r="H541" s="29"/>
      <c r="I541" s="29"/>
      <c r="J541" s="29"/>
      <c r="K541" s="29"/>
      <c r="L541" s="23" t="str">
        <f t="shared" si="52"/>
        <v/>
      </c>
      <c r="M541" s="90" t="str">
        <f>IF(B541="totale",SUM(M$26:$M540),IF(B541="","",1/$G$18*FISSO!$D$18*K541))</f>
        <v/>
      </c>
      <c r="N541" s="53" t="str">
        <f>IF(B541="totale",SUM($N$26:N540),IF($B541="","",((1/$G$18*FISSO!$E$18*#REF!))))</f>
        <v/>
      </c>
      <c r="P541" s="56" t="e">
        <f>IF(B541="totale",SUM(P$26:P540),ROUND(M541,2))</f>
        <v>#VALUE!</v>
      </c>
      <c r="Q541" s="56" t="str">
        <f t="shared" si="53"/>
        <v/>
      </c>
      <c r="R541" s="53" t="str">
        <f>IF(I541="totale",SUM($N$26:R540),IF($B541="","",((1/$G$18*FISSO!$E$18*#REF!))))</f>
        <v/>
      </c>
      <c r="S541" s="45"/>
    </row>
    <row r="542" spans="2:19" ht="15" x14ac:dyDescent="0.3">
      <c r="B542" s="29"/>
      <c r="C542" s="36"/>
      <c r="D542" s="29"/>
      <c r="E542" s="29"/>
      <c r="F542" s="29"/>
      <c r="G542" s="29"/>
      <c r="H542" s="29"/>
      <c r="I542" s="29"/>
      <c r="J542" s="29"/>
      <c r="K542" s="29"/>
      <c r="L542" s="23" t="str">
        <f t="shared" si="52"/>
        <v/>
      </c>
      <c r="M542" s="90" t="str">
        <f>IF(B542="totale",SUM(M$26:$M541),IF(B542="","",1/$G$18*FISSO!$D$18*K542))</f>
        <v/>
      </c>
      <c r="N542" s="53" t="str">
        <f>IF(B542="totale",SUM($N$26:N541),IF($B542="","",((1/$G$18*FISSO!$E$18*#REF!))))</f>
        <v/>
      </c>
      <c r="P542" s="56" t="e">
        <f>IF(B542="totale",SUM(P$26:P541),ROUND(M542,2))</f>
        <v>#VALUE!</v>
      </c>
      <c r="Q542" s="56" t="str">
        <f t="shared" si="53"/>
        <v/>
      </c>
      <c r="R542" s="53" t="str">
        <f>IF(I542="totale",SUM($N$26:R541),IF($B542="","",((1/$G$18*FISSO!$E$18*#REF!))))</f>
        <v/>
      </c>
      <c r="S542" s="45"/>
    </row>
    <row r="543" spans="2:19" ht="15" x14ac:dyDescent="0.3">
      <c r="B543" s="29"/>
      <c r="C543" s="36"/>
      <c r="D543" s="29"/>
      <c r="E543" s="29"/>
      <c r="F543" s="29"/>
      <c r="G543" s="29"/>
      <c r="H543" s="29"/>
      <c r="I543" s="29"/>
      <c r="J543" s="29"/>
      <c r="K543" s="29"/>
      <c r="L543" s="23" t="str">
        <f t="shared" si="52"/>
        <v/>
      </c>
      <c r="M543" s="90" t="str">
        <f>IF(B543="totale",SUM(M$26:$M542),IF(B543="","",1/$G$18*FISSO!$D$18*K543))</f>
        <v/>
      </c>
      <c r="N543" s="53" t="str">
        <f>IF(B543="totale",SUM($N$26:N542),IF($B543="","",((1/$G$18*FISSO!$E$18*#REF!))))</f>
        <v/>
      </c>
      <c r="P543" s="56" t="e">
        <f>IF(B543="totale",SUM(P$26:P542),ROUND(M543,2))</f>
        <v>#VALUE!</v>
      </c>
      <c r="Q543" s="56" t="str">
        <f t="shared" si="53"/>
        <v/>
      </c>
      <c r="R543" s="53" t="str">
        <f>IF(I543="totale",SUM($N$26:R542),IF($B543="","",((1/$G$18*FISSO!$E$18*#REF!))))</f>
        <v/>
      </c>
      <c r="S543" s="45"/>
    </row>
    <row r="544" spans="2:19" ht="15" x14ac:dyDescent="0.3">
      <c r="B544" s="29"/>
      <c r="C544" s="36"/>
      <c r="D544" s="29"/>
      <c r="E544" s="29"/>
      <c r="F544" s="29"/>
      <c r="G544" s="29"/>
      <c r="H544" s="29"/>
      <c r="I544" s="29"/>
      <c r="J544" s="29"/>
      <c r="K544" s="29"/>
      <c r="L544" s="23" t="str">
        <f t="shared" si="52"/>
        <v/>
      </c>
      <c r="M544" s="90" t="str">
        <f>IF(B544="totale",SUM(M$26:$M543),IF(B544="","",1/$G$18*FISSO!$D$18*K544))</f>
        <v/>
      </c>
      <c r="N544" s="53" t="str">
        <f>IF(B544="totale",SUM($N$26:N543),IF($B544="","",((1/$G$18*FISSO!$E$18*#REF!))))</f>
        <v/>
      </c>
      <c r="P544" s="56" t="e">
        <f>IF(B544="totale",SUM(P$26:P543),ROUND(M544,2))</f>
        <v>#VALUE!</v>
      </c>
      <c r="Q544" s="56" t="str">
        <f t="shared" si="53"/>
        <v/>
      </c>
      <c r="R544" s="53" t="str">
        <f>IF(I544="totale",SUM($N$26:R543),IF($B544="","",((1/$G$18*FISSO!$E$18*#REF!))))</f>
        <v/>
      </c>
      <c r="S544" s="45"/>
    </row>
    <row r="545" spans="2:19" ht="15" x14ac:dyDescent="0.3">
      <c r="B545" s="29"/>
      <c r="C545" s="36"/>
      <c r="D545" s="29"/>
      <c r="E545" s="29"/>
      <c r="F545" s="29"/>
      <c r="G545" s="29"/>
      <c r="H545" s="29"/>
      <c r="I545" s="29"/>
      <c r="J545" s="29"/>
      <c r="K545" s="29"/>
      <c r="L545" s="23" t="str">
        <f t="shared" si="52"/>
        <v/>
      </c>
      <c r="M545" s="90" t="str">
        <f>IF(B545="totale",SUM(M$26:$M544),IF(B545="","",1/$G$18*FISSO!$D$18*K545))</f>
        <v/>
      </c>
      <c r="N545" s="53" t="str">
        <f>IF(B545="totale",SUM($N$26:N544),IF($B545="","",((1/$G$18*FISSO!$E$18*#REF!))))</f>
        <v/>
      </c>
      <c r="P545" s="56" t="e">
        <f>IF(B545="totale",SUM(P$26:P544),ROUND(M545,2))</f>
        <v>#VALUE!</v>
      </c>
      <c r="Q545" s="56" t="str">
        <f t="shared" si="53"/>
        <v/>
      </c>
      <c r="R545" s="53" t="str">
        <f>IF(I545="totale",SUM($N$26:R544),IF($B545="","",((1/$G$18*FISSO!$E$18*#REF!))))</f>
        <v/>
      </c>
      <c r="S545" s="45"/>
    </row>
    <row r="546" spans="2:19" ht="15" x14ac:dyDescent="0.3">
      <c r="B546" s="29"/>
      <c r="C546" s="36"/>
      <c r="D546" s="29"/>
      <c r="E546" s="29"/>
      <c r="F546" s="29"/>
      <c r="G546" s="29"/>
      <c r="H546" s="29"/>
      <c r="I546" s="29"/>
      <c r="J546" s="29"/>
      <c r="K546" s="29"/>
      <c r="L546" s="23" t="str">
        <f t="shared" si="52"/>
        <v/>
      </c>
      <c r="M546" s="90" t="str">
        <f>IF(B546="totale",SUM(M$26:$M545),IF(B546="","",1/$G$18*FISSO!$D$18*K546))</f>
        <v/>
      </c>
      <c r="N546" s="53" t="str">
        <f>IF(B546="totale",SUM($N$26:N545),IF($B546="","",((1/$G$18*FISSO!$E$18*#REF!))))</f>
        <v/>
      </c>
      <c r="P546" s="56" t="e">
        <f>IF(B546="totale",SUM(P$26:P545),ROUND(M546,2))</f>
        <v>#VALUE!</v>
      </c>
      <c r="Q546" s="56" t="str">
        <f t="shared" si="53"/>
        <v/>
      </c>
      <c r="R546" s="53" t="str">
        <f>IF(I546="totale",SUM($N$26:R545),IF($B546="","",((1/$G$18*FISSO!$E$18*#REF!))))</f>
        <v/>
      </c>
      <c r="S546" s="45"/>
    </row>
    <row r="547" spans="2:19" ht="15" x14ac:dyDescent="0.3">
      <c r="B547" s="29"/>
      <c r="C547" s="36"/>
      <c r="D547" s="29"/>
      <c r="E547" s="29"/>
      <c r="F547" s="29"/>
      <c r="G547" s="29"/>
      <c r="H547" s="29"/>
      <c r="I547" s="29"/>
      <c r="J547" s="29"/>
      <c r="K547" s="29"/>
      <c r="L547" s="23" t="str">
        <f t="shared" si="52"/>
        <v/>
      </c>
      <c r="M547" s="90" t="str">
        <f>IF(B547="totale",SUM(M$26:$M546),IF(B547="","",1/$G$18*FISSO!$D$18*K547))</f>
        <v/>
      </c>
      <c r="N547" s="53" t="str">
        <f>IF(B547="totale",SUM($N$26:N546),IF($B547="","",((1/$G$18*FISSO!$E$18*#REF!))))</f>
        <v/>
      </c>
      <c r="P547" s="56" t="e">
        <f>IF(B547="totale",SUM(P$26:P546),ROUND(M547,2))</f>
        <v>#VALUE!</v>
      </c>
      <c r="Q547" s="56" t="str">
        <f t="shared" si="53"/>
        <v/>
      </c>
      <c r="R547" s="53" t="str">
        <f>IF(I547="totale",SUM($N$26:R546),IF($B547="","",((1/$G$18*FISSO!$E$18*#REF!))))</f>
        <v/>
      </c>
      <c r="S547" s="45"/>
    </row>
    <row r="548" spans="2:19" ht="15" x14ac:dyDescent="0.3">
      <c r="B548" s="29"/>
      <c r="C548" s="36"/>
      <c r="D548" s="29"/>
      <c r="E548" s="29"/>
      <c r="F548" s="29"/>
      <c r="G548" s="29"/>
      <c r="H548" s="29"/>
      <c r="I548" s="29"/>
      <c r="J548" s="29"/>
      <c r="K548" s="29"/>
      <c r="L548" s="23" t="str">
        <f t="shared" si="52"/>
        <v/>
      </c>
      <c r="M548" s="90" t="str">
        <f>IF(B548="totale",SUM(M$26:$M547),IF(B548="","",1/$G$18*FISSO!$D$18*K548))</f>
        <v/>
      </c>
      <c r="N548" s="53" t="str">
        <f>IF(B548="totale",SUM($N$26:N547),IF($B548="","",((1/$G$18*FISSO!$E$18*#REF!))))</f>
        <v/>
      </c>
      <c r="P548" s="56" t="e">
        <f>IF(B548="totale",SUM(P$26:P547),ROUND(M548,2))</f>
        <v>#VALUE!</v>
      </c>
      <c r="Q548" s="56" t="str">
        <f t="shared" si="53"/>
        <v/>
      </c>
      <c r="R548" s="53" t="str">
        <f>IF(I548="totale",SUM($N$26:R547),IF($B548="","",((1/$G$18*FISSO!$E$18*#REF!))))</f>
        <v/>
      </c>
      <c r="S548" s="45"/>
    </row>
    <row r="549" spans="2:19" ht="15" x14ac:dyDescent="0.3">
      <c r="B549" s="29"/>
      <c r="C549" s="36"/>
      <c r="D549" s="29"/>
      <c r="E549" s="29"/>
      <c r="F549" s="29"/>
      <c r="G549" s="29"/>
      <c r="H549" s="29"/>
      <c r="I549" s="29"/>
      <c r="J549" s="29"/>
      <c r="K549" s="29"/>
      <c r="L549" s="23" t="str">
        <f t="shared" ref="L549:L612" si="54">IF(B549="","",G549+K549)</f>
        <v/>
      </c>
      <c r="M549" s="90" t="str">
        <f>IF(B549="totale",SUM(M$26:$M548),IF(B549="","",1/$G$18*FISSO!$D$18*K549))</f>
        <v/>
      </c>
      <c r="N549" s="53" t="str">
        <f>IF(B549="totale",SUM($N$26:N548),IF($B549="","",((1/$G$18*FISSO!$E$18*#REF!))))</f>
        <v/>
      </c>
      <c r="P549" s="56" t="e">
        <f>IF(B549="totale",SUM(P$26:P548),ROUND(M549,2))</f>
        <v>#VALUE!</v>
      </c>
      <c r="Q549" s="56" t="str">
        <f t="shared" ref="Q549:Q612" si="55">IF(B549="","",P549)</f>
        <v/>
      </c>
      <c r="R549" s="53" t="str">
        <f>IF(I549="totale",SUM($N$26:R548),IF($B549="","",((1/$G$18*FISSO!$E$18*#REF!))))</f>
        <v/>
      </c>
      <c r="S549" s="45"/>
    </row>
    <row r="550" spans="2:19" ht="15" x14ac:dyDescent="0.3">
      <c r="B550" s="29"/>
      <c r="C550" s="36"/>
      <c r="D550" s="29"/>
      <c r="E550" s="29"/>
      <c r="F550" s="29"/>
      <c r="G550" s="29"/>
      <c r="H550" s="29"/>
      <c r="I550" s="29"/>
      <c r="J550" s="29"/>
      <c r="K550" s="29"/>
      <c r="L550" s="23" t="str">
        <f t="shared" si="54"/>
        <v/>
      </c>
      <c r="M550" s="90" t="str">
        <f>IF(B550="totale",SUM(M$26:$M549),IF(B550="","",1/$G$18*FISSO!$D$18*K550))</f>
        <v/>
      </c>
      <c r="N550" s="53" t="str">
        <f>IF(B550="totale",SUM($N$26:N549),IF($B550="","",((1/$G$18*FISSO!$E$18*#REF!))))</f>
        <v/>
      </c>
      <c r="P550" s="56" t="e">
        <f>IF(B550="totale",SUM(P$26:P549),ROUND(M550,2))</f>
        <v>#VALUE!</v>
      </c>
      <c r="Q550" s="56" t="str">
        <f t="shared" si="55"/>
        <v/>
      </c>
      <c r="R550" s="53" t="str">
        <f>IF(I550="totale",SUM($N$26:R549),IF($B550="","",((1/$G$18*FISSO!$E$18*#REF!))))</f>
        <v/>
      </c>
      <c r="S550" s="45"/>
    </row>
    <row r="551" spans="2:19" ht="15" x14ac:dyDescent="0.3">
      <c r="B551" s="29"/>
      <c r="C551" s="36"/>
      <c r="D551" s="29"/>
      <c r="E551" s="29"/>
      <c r="F551" s="29"/>
      <c r="G551" s="29"/>
      <c r="H551" s="29"/>
      <c r="I551" s="29"/>
      <c r="J551" s="29"/>
      <c r="K551" s="29"/>
      <c r="L551" s="23" t="str">
        <f t="shared" si="54"/>
        <v/>
      </c>
      <c r="M551" s="90" t="str">
        <f>IF(B551="totale",SUM(M$26:$M550),IF(B551="","",1/$G$18*FISSO!$D$18*K551))</f>
        <v/>
      </c>
      <c r="N551" s="53" t="str">
        <f>IF(B551="totale",SUM($N$26:N550),IF($B551="","",((1/$G$18*FISSO!$E$18*#REF!))))</f>
        <v/>
      </c>
      <c r="P551" s="56" t="e">
        <f>IF(B551="totale",SUM(P$26:P550),ROUND(M551,2))</f>
        <v>#VALUE!</v>
      </c>
      <c r="Q551" s="56" t="str">
        <f t="shared" si="55"/>
        <v/>
      </c>
      <c r="R551" s="53" t="str">
        <f>IF(I551="totale",SUM($N$26:R550),IF($B551="","",((1/$G$18*FISSO!$E$18*#REF!))))</f>
        <v/>
      </c>
      <c r="S551" s="45"/>
    </row>
    <row r="552" spans="2:19" ht="15" x14ac:dyDescent="0.3">
      <c r="B552" s="29"/>
      <c r="C552" s="36"/>
      <c r="D552" s="29"/>
      <c r="E552" s="29"/>
      <c r="F552" s="29"/>
      <c r="G552" s="29"/>
      <c r="H552" s="29"/>
      <c r="I552" s="29"/>
      <c r="J552" s="29"/>
      <c r="K552" s="29"/>
      <c r="L552" s="23" t="str">
        <f t="shared" si="54"/>
        <v/>
      </c>
      <c r="M552" s="90" t="str">
        <f>IF(B552="totale",SUM(M$26:$M551),IF(B552="","",1/$G$18*FISSO!$D$18*K552))</f>
        <v/>
      </c>
      <c r="N552" s="53" t="str">
        <f>IF(B552="totale",SUM($N$26:N551),IF($B552="","",((1/$G$18*FISSO!$E$18*#REF!))))</f>
        <v/>
      </c>
      <c r="P552" s="56" t="e">
        <f>IF(B552="totale",SUM(P$26:P551),ROUND(M552,2))</f>
        <v>#VALUE!</v>
      </c>
      <c r="Q552" s="56" t="str">
        <f t="shared" si="55"/>
        <v/>
      </c>
      <c r="R552" s="53" t="str">
        <f>IF(I552="totale",SUM($N$26:R551),IF($B552="","",((1/$G$18*FISSO!$E$18*#REF!))))</f>
        <v/>
      </c>
      <c r="S552" s="45"/>
    </row>
    <row r="553" spans="2:19" ht="15" x14ac:dyDescent="0.3">
      <c r="B553" s="29"/>
      <c r="C553" s="36"/>
      <c r="D553" s="29"/>
      <c r="E553" s="29"/>
      <c r="F553" s="29"/>
      <c r="G553" s="29"/>
      <c r="H553" s="29"/>
      <c r="I553" s="29"/>
      <c r="J553" s="29"/>
      <c r="K553" s="29"/>
      <c r="L553" s="23" t="str">
        <f t="shared" si="54"/>
        <v/>
      </c>
      <c r="M553" s="90" t="str">
        <f>IF(B553="totale",SUM(M$26:$M552),IF(B553="","",1/$G$18*FISSO!$D$18*K553))</f>
        <v/>
      </c>
      <c r="N553" s="53" t="str">
        <f>IF(B553="totale",SUM($N$26:N552),IF($B553="","",((1/$G$18*FISSO!$E$18*#REF!))))</f>
        <v/>
      </c>
      <c r="P553" s="56" t="e">
        <f>IF(B553="totale",SUM(P$26:P552),ROUND(M553,2))</f>
        <v>#VALUE!</v>
      </c>
      <c r="Q553" s="56" t="str">
        <f t="shared" si="55"/>
        <v/>
      </c>
      <c r="R553" s="53" t="str">
        <f>IF(I553="totale",SUM($N$26:R552),IF($B553="","",((1/$G$18*FISSO!$E$18*#REF!))))</f>
        <v/>
      </c>
      <c r="S553" s="45"/>
    </row>
    <row r="554" spans="2:19" ht="15" x14ac:dyDescent="0.3">
      <c r="B554" s="29"/>
      <c r="C554" s="36"/>
      <c r="D554" s="29"/>
      <c r="E554" s="29"/>
      <c r="F554" s="29"/>
      <c r="G554" s="29"/>
      <c r="H554" s="29"/>
      <c r="I554" s="29"/>
      <c r="J554" s="29"/>
      <c r="K554" s="29"/>
      <c r="L554" s="23" t="str">
        <f t="shared" si="54"/>
        <v/>
      </c>
      <c r="M554" s="90" t="str">
        <f>IF(B554="totale",SUM(M$26:$M553),IF(B554="","",1/$G$18*FISSO!$D$18*K554))</f>
        <v/>
      </c>
      <c r="N554" s="53" t="str">
        <f>IF(B554="totale",SUM($N$26:N553),IF($B554="","",((1/$G$18*FISSO!$E$18*#REF!))))</f>
        <v/>
      </c>
      <c r="P554" s="56" t="e">
        <f>IF(B554="totale",SUM(P$26:P553),ROUND(M554,2))</f>
        <v>#VALUE!</v>
      </c>
      <c r="Q554" s="56" t="str">
        <f t="shared" si="55"/>
        <v/>
      </c>
      <c r="R554" s="53" t="str">
        <f>IF(I554="totale",SUM($N$26:R553),IF($B554="","",((1/$G$18*FISSO!$E$18*#REF!))))</f>
        <v/>
      </c>
      <c r="S554" s="45"/>
    </row>
    <row r="555" spans="2:19" ht="15" x14ac:dyDescent="0.3">
      <c r="B555" s="29"/>
      <c r="C555" s="36"/>
      <c r="D555" s="29"/>
      <c r="E555" s="29"/>
      <c r="F555" s="29"/>
      <c r="G555" s="29"/>
      <c r="H555" s="29"/>
      <c r="I555" s="29"/>
      <c r="J555" s="29"/>
      <c r="K555" s="29"/>
      <c r="L555" s="23" t="str">
        <f t="shared" si="54"/>
        <v/>
      </c>
      <c r="M555" s="90" t="str">
        <f>IF(B555="totale",SUM(M$26:$M554),IF(B555="","",1/$G$18*FISSO!$D$18*K555))</f>
        <v/>
      </c>
      <c r="N555" s="53" t="str">
        <f>IF(B555="totale",SUM($N$26:N554),IF($B555="","",((1/$G$18*FISSO!$E$18*#REF!))))</f>
        <v/>
      </c>
      <c r="P555" s="56" t="e">
        <f>IF(B555="totale",SUM(P$26:P554),ROUND(M555,2))</f>
        <v>#VALUE!</v>
      </c>
      <c r="Q555" s="56" t="str">
        <f t="shared" si="55"/>
        <v/>
      </c>
      <c r="R555" s="53" t="str">
        <f>IF(I555="totale",SUM($N$26:R554),IF($B555="","",((1/$G$18*FISSO!$E$18*#REF!))))</f>
        <v/>
      </c>
      <c r="S555" s="45"/>
    </row>
    <row r="556" spans="2:19" ht="15" x14ac:dyDescent="0.3">
      <c r="B556" s="29"/>
      <c r="C556" s="36"/>
      <c r="D556" s="29"/>
      <c r="E556" s="29"/>
      <c r="F556" s="29"/>
      <c r="G556" s="29"/>
      <c r="H556" s="29"/>
      <c r="I556" s="29"/>
      <c r="J556" s="29"/>
      <c r="K556" s="29"/>
      <c r="L556" s="23" t="str">
        <f t="shared" si="54"/>
        <v/>
      </c>
      <c r="M556" s="90" t="str">
        <f>IF(B556="totale",SUM(M$26:$M555),IF(B556="","",1/$G$18*FISSO!$D$18*K556))</f>
        <v/>
      </c>
      <c r="N556" s="53" t="str">
        <f>IF(B556="totale",SUM($N$26:N555),IF($B556="","",((1/$G$18*FISSO!$E$18*#REF!))))</f>
        <v/>
      </c>
      <c r="P556" s="56" t="e">
        <f>IF(B556="totale",SUM(P$26:P555),ROUND(M556,2))</f>
        <v>#VALUE!</v>
      </c>
      <c r="Q556" s="56" t="str">
        <f t="shared" si="55"/>
        <v/>
      </c>
      <c r="R556" s="53" t="str">
        <f>IF(I556="totale",SUM($N$26:R555),IF($B556="","",((1/$G$18*FISSO!$E$18*#REF!))))</f>
        <v/>
      </c>
      <c r="S556" s="45"/>
    </row>
    <row r="557" spans="2:19" ht="15" x14ac:dyDescent="0.3">
      <c r="B557" s="29"/>
      <c r="C557" s="36"/>
      <c r="D557" s="29"/>
      <c r="E557" s="29"/>
      <c r="F557" s="29"/>
      <c r="G557" s="29"/>
      <c r="H557" s="29"/>
      <c r="I557" s="29"/>
      <c r="J557" s="29"/>
      <c r="K557" s="29"/>
      <c r="L557" s="23" t="str">
        <f t="shared" si="54"/>
        <v/>
      </c>
      <c r="M557" s="90" t="str">
        <f>IF(B557="totale",SUM(M$26:$M556),IF(B557="","",1/$G$18*FISSO!$D$18*K557))</f>
        <v/>
      </c>
      <c r="N557" s="53" t="str">
        <f>IF(B557="totale",SUM($N$26:N556),IF($B557="","",((1/$G$18*FISSO!$E$18*#REF!))))</f>
        <v/>
      </c>
      <c r="P557" s="56" t="e">
        <f>IF(B557="totale",SUM(P$26:P556),ROUND(M557,2))</f>
        <v>#VALUE!</v>
      </c>
      <c r="Q557" s="56" t="str">
        <f t="shared" si="55"/>
        <v/>
      </c>
      <c r="R557" s="53" t="str">
        <f>IF(I557="totale",SUM($N$26:R556),IF($B557="","",((1/$G$18*FISSO!$E$18*#REF!))))</f>
        <v/>
      </c>
      <c r="S557" s="45"/>
    </row>
    <row r="558" spans="2:19" ht="15" x14ac:dyDescent="0.3">
      <c r="B558" s="29"/>
      <c r="C558" s="36"/>
      <c r="D558" s="29"/>
      <c r="E558" s="29"/>
      <c r="F558" s="29"/>
      <c r="G558" s="29"/>
      <c r="H558" s="29"/>
      <c r="I558" s="29"/>
      <c r="J558" s="29"/>
      <c r="K558" s="29"/>
      <c r="L558" s="23" t="str">
        <f t="shared" si="54"/>
        <v/>
      </c>
      <c r="M558" s="90" t="str">
        <f>IF(B558="totale",SUM(M$26:$M557),IF(B558="","",1/$G$18*FISSO!$D$18*K558))</f>
        <v/>
      </c>
      <c r="N558" s="53" t="str">
        <f>IF(B558="totale",SUM($N$26:N557),IF($B558="","",((1/$G$18*FISSO!$E$18*#REF!))))</f>
        <v/>
      </c>
      <c r="P558" s="56" t="e">
        <f>IF(B558="totale",SUM(P$26:P557),ROUND(M558,2))</f>
        <v>#VALUE!</v>
      </c>
      <c r="Q558" s="56" t="str">
        <f t="shared" si="55"/>
        <v/>
      </c>
      <c r="R558" s="53" t="str">
        <f>IF(I558="totale",SUM($N$26:R557),IF($B558="","",((1/$G$18*FISSO!$E$18*#REF!))))</f>
        <v/>
      </c>
      <c r="S558" s="45"/>
    </row>
    <row r="559" spans="2:19" ht="15" x14ac:dyDescent="0.3">
      <c r="B559" s="29"/>
      <c r="C559" s="36"/>
      <c r="D559" s="29"/>
      <c r="E559" s="29"/>
      <c r="F559" s="29"/>
      <c r="G559" s="29"/>
      <c r="H559" s="29"/>
      <c r="I559" s="29"/>
      <c r="J559" s="29"/>
      <c r="K559" s="29"/>
      <c r="L559" s="23" t="str">
        <f t="shared" si="54"/>
        <v/>
      </c>
      <c r="M559" s="90" t="str">
        <f>IF(B559="totale",SUM(M$26:$M558),IF(B559="","",1/$G$18*FISSO!$D$18*K559))</f>
        <v/>
      </c>
      <c r="N559" s="53" t="str">
        <f>IF(B559="totale",SUM($N$26:N558),IF($B559="","",((1/$G$18*FISSO!$E$18*#REF!))))</f>
        <v/>
      </c>
      <c r="P559" s="56" t="e">
        <f>IF(B559="totale",SUM(P$26:P558),ROUND(M559,2))</f>
        <v>#VALUE!</v>
      </c>
      <c r="Q559" s="56" t="str">
        <f t="shared" si="55"/>
        <v/>
      </c>
      <c r="R559" s="53" t="str">
        <f>IF(I559="totale",SUM($N$26:R558),IF($B559="","",((1/$G$18*FISSO!$E$18*#REF!))))</f>
        <v/>
      </c>
      <c r="S559" s="45"/>
    </row>
    <row r="560" spans="2:19" ht="15" x14ac:dyDescent="0.3">
      <c r="B560" s="29"/>
      <c r="C560" s="36"/>
      <c r="D560" s="29"/>
      <c r="E560" s="29"/>
      <c r="F560" s="29"/>
      <c r="G560" s="29"/>
      <c r="H560" s="29"/>
      <c r="I560" s="29"/>
      <c r="J560" s="29"/>
      <c r="K560" s="29"/>
      <c r="L560" s="23" t="str">
        <f t="shared" si="54"/>
        <v/>
      </c>
      <c r="M560" s="90" t="str">
        <f>IF(B560="totale",SUM(M$26:$M559),IF(B560="","",1/$G$18*FISSO!$D$18*K560))</f>
        <v/>
      </c>
      <c r="N560" s="53" t="str">
        <f>IF(B560="totale",SUM($N$26:N559),IF($B560="","",((1/$G$18*FISSO!$E$18*#REF!))))</f>
        <v/>
      </c>
      <c r="P560" s="56" t="e">
        <f>IF(B560="totale",SUM(P$26:P559),ROUND(M560,2))</f>
        <v>#VALUE!</v>
      </c>
      <c r="Q560" s="56" t="str">
        <f t="shared" si="55"/>
        <v/>
      </c>
      <c r="R560" s="53" t="str">
        <f>IF(I560="totale",SUM($N$26:R559),IF($B560="","",((1/$G$18*FISSO!$E$18*#REF!))))</f>
        <v/>
      </c>
      <c r="S560" s="45"/>
    </row>
    <row r="561" spans="2:19" ht="15" x14ac:dyDescent="0.3">
      <c r="B561" s="29"/>
      <c r="C561" s="36"/>
      <c r="D561" s="29"/>
      <c r="E561" s="29"/>
      <c r="F561" s="29"/>
      <c r="G561" s="29"/>
      <c r="H561" s="29"/>
      <c r="I561" s="29"/>
      <c r="J561" s="29"/>
      <c r="K561" s="29"/>
      <c r="L561" s="23" t="str">
        <f t="shared" si="54"/>
        <v/>
      </c>
      <c r="M561" s="90" t="str">
        <f>IF(B561="totale",SUM(M$26:$M560),IF(B561="","",1/$G$18*FISSO!$D$18*K561))</f>
        <v/>
      </c>
      <c r="N561" s="53" t="str">
        <f>IF(B561="totale",SUM($N$26:N560),IF($B561="","",((1/$G$18*FISSO!$E$18*#REF!))))</f>
        <v/>
      </c>
      <c r="P561" s="56" t="e">
        <f>IF(B561="totale",SUM(P$26:P560),ROUND(M561,2))</f>
        <v>#VALUE!</v>
      </c>
      <c r="Q561" s="56" t="str">
        <f t="shared" si="55"/>
        <v/>
      </c>
      <c r="R561" s="53" t="str">
        <f>IF(I561="totale",SUM($N$26:R560),IF($B561="","",((1/$G$18*FISSO!$E$18*#REF!))))</f>
        <v/>
      </c>
      <c r="S561" s="45"/>
    </row>
    <row r="562" spans="2:19" ht="15" x14ac:dyDescent="0.3">
      <c r="B562" s="29"/>
      <c r="C562" s="36"/>
      <c r="D562" s="29"/>
      <c r="E562" s="29"/>
      <c r="F562" s="29"/>
      <c r="G562" s="29"/>
      <c r="H562" s="29"/>
      <c r="I562" s="29"/>
      <c r="J562" s="29"/>
      <c r="K562" s="29"/>
      <c r="L562" s="23" t="str">
        <f t="shared" si="54"/>
        <v/>
      </c>
      <c r="M562" s="90" t="str">
        <f>IF(B562="totale",SUM(M$26:$M561),IF(B562="","",1/$G$18*FISSO!$D$18*K562))</f>
        <v/>
      </c>
      <c r="N562" s="53" t="str">
        <f>IF(B562="totale",SUM($N$26:N561),IF($B562="","",((1/$G$18*FISSO!$E$18*#REF!))))</f>
        <v/>
      </c>
      <c r="P562" s="56" t="e">
        <f>IF(B562="totale",SUM(P$26:P561),ROUND(M562,2))</f>
        <v>#VALUE!</v>
      </c>
      <c r="Q562" s="56" t="str">
        <f t="shared" si="55"/>
        <v/>
      </c>
      <c r="R562" s="53" t="str">
        <f>IF(I562="totale",SUM($N$26:R561),IF($B562="","",((1/$G$18*FISSO!$E$18*#REF!))))</f>
        <v/>
      </c>
      <c r="S562" s="45"/>
    </row>
    <row r="563" spans="2:19" ht="15" x14ac:dyDescent="0.3">
      <c r="B563" s="29"/>
      <c r="C563" s="36"/>
      <c r="D563" s="29"/>
      <c r="E563" s="29"/>
      <c r="F563" s="29"/>
      <c r="G563" s="29"/>
      <c r="H563" s="29"/>
      <c r="I563" s="29"/>
      <c r="J563" s="29"/>
      <c r="K563" s="29"/>
      <c r="L563" s="23" t="str">
        <f t="shared" si="54"/>
        <v/>
      </c>
      <c r="M563" s="90" t="str">
        <f>IF(B563="totale",SUM(M$26:$M562),IF(B563="","",1/$G$18*FISSO!$D$18*K563))</f>
        <v/>
      </c>
      <c r="N563" s="53" t="str">
        <f>IF(B563="totale",SUM($N$26:N562),IF($B563="","",((1/$G$18*FISSO!$E$18*#REF!))))</f>
        <v/>
      </c>
      <c r="P563" s="56" t="e">
        <f>IF(B563="totale",SUM(P$26:P562),ROUND(M563,2))</f>
        <v>#VALUE!</v>
      </c>
      <c r="Q563" s="56" t="str">
        <f t="shared" si="55"/>
        <v/>
      </c>
      <c r="R563" s="53" t="str">
        <f>IF(I563="totale",SUM($N$26:R562),IF($B563="","",((1/$G$18*FISSO!$E$18*#REF!))))</f>
        <v/>
      </c>
      <c r="S563" s="45"/>
    </row>
    <row r="564" spans="2:19" ht="15" x14ac:dyDescent="0.3">
      <c r="B564" s="29"/>
      <c r="C564" s="36"/>
      <c r="D564" s="29"/>
      <c r="E564" s="29"/>
      <c r="F564" s="29"/>
      <c r="G564" s="29"/>
      <c r="H564" s="29"/>
      <c r="I564" s="29"/>
      <c r="J564" s="29"/>
      <c r="K564" s="29"/>
      <c r="L564" s="23" t="str">
        <f t="shared" si="54"/>
        <v/>
      </c>
      <c r="M564" s="90" t="str">
        <f>IF(B564="totale",SUM(M$26:$M563),IF(B564="","",1/$G$18*FISSO!$D$18*K564))</f>
        <v/>
      </c>
      <c r="N564" s="53" t="str">
        <f>IF(B564="totale",SUM($N$26:N563),IF($B564="","",((1/$G$18*FISSO!$E$18*#REF!))))</f>
        <v/>
      </c>
      <c r="P564" s="56" t="e">
        <f>IF(B564="totale",SUM(P$26:P563),ROUND(M564,2))</f>
        <v>#VALUE!</v>
      </c>
      <c r="Q564" s="56" t="str">
        <f t="shared" si="55"/>
        <v/>
      </c>
      <c r="R564" s="53" t="str">
        <f>IF(I564="totale",SUM($N$26:R563),IF($B564="","",((1/$G$18*FISSO!$E$18*#REF!))))</f>
        <v/>
      </c>
      <c r="S564" s="45"/>
    </row>
    <row r="565" spans="2:19" ht="15" x14ac:dyDescent="0.3">
      <c r="B565" s="29"/>
      <c r="C565" s="36"/>
      <c r="D565" s="29"/>
      <c r="E565" s="29"/>
      <c r="F565" s="29"/>
      <c r="G565" s="29"/>
      <c r="H565" s="29"/>
      <c r="I565" s="29"/>
      <c r="J565" s="29"/>
      <c r="K565" s="29"/>
      <c r="L565" s="23" t="str">
        <f t="shared" si="54"/>
        <v/>
      </c>
      <c r="M565" s="90" t="str">
        <f>IF(B565="totale",SUM(M$26:$M564),IF(B565="","",1/$G$18*FISSO!$D$18*K565))</f>
        <v/>
      </c>
      <c r="N565" s="53" t="str">
        <f>IF(B565="totale",SUM($N$26:N564),IF($B565="","",((1/$G$18*FISSO!$E$18*#REF!))))</f>
        <v/>
      </c>
      <c r="P565" s="56" t="e">
        <f>IF(B565="totale",SUM(P$26:P564),ROUND(M565,2))</f>
        <v>#VALUE!</v>
      </c>
      <c r="Q565" s="56" t="str">
        <f t="shared" si="55"/>
        <v/>
      </c>
      <c r="R565" s="53" t="str">
        <f>IF(I565="totale",SUM($N$26:R564),IF($B565="","",((1/$G$18*FISSO!$E$18*#REF!))))</f>
        <v/>
      </c>
      <c r="S565" s="45"/>
    </row>
    <row r="566" spans="2:19" ht="15" x14ac:dyDescent="0.3">
      <c r="B566" s="29"/>
      <c r="C566" s="36"/>
      <c r="D566" s="29"/>
      <c r="E566" s="29"/>
      <c r="F566" s="29"/>
      <c r="G566" s="29"/>
      <c r="H566" s="29"/>
      <c r="I566" s="29"/>
      <c r="J566" s="29"/>
      <c r="K566" s="29"/>
      <c r="L566" s="23" t="str">
        <f t="shared" si="54"/>
        <v/>
      </c>
      <c r="M566" s="90" t="str">
        <f>IF(B566="totale",SUM(M$26:$M565),IF(B566="","",1/$G$18*FISSO!$D$18*K566))</f>
        <v/>
      </c>
      <c r="N566" s="53" t="str">
        <f>IF(B566="totale",SUM($N$26:N565),IF($B566="","",((1/$G$18*FISSO!$E$18*#REF!))))</f>
        <v/>
      </c>
      <c r="P566" s="56" t="e">
        <f>IF(B566="totale",SUM(P$26:P565),ROUND(M566,2))</f>
        <v>#VALUE!</v>
      </c>
      <c r="Q566" s="56" t="str">
        <f t="shared" si="55"/>
        <v/>
      </c>
      <c r="R566" s="53" t="str">
        <f>IF(I566="totale",SUM($N$26:R565),IF($B566="","",((1/$G$18*FISSO!$E$18*#REF!))))</f>
        <v/>
      </c>
      <c r="S566" s="45"/>
    </row>
    <row r="567" spans="2:19" ht="15" x14ac:dyDescent="0.3">
      <c r="B567" s="29"/>
      <c r="C567" s="36"/>
      <c r="D567" s="29"/>
      <c r="E567" s="29"/>
      <c r="F567" s="29"/>
      <c r="G567" s="29"/>
      <c r="H567" s="29"/>
      <c r="I567" s="29"/>
      <c r="J567" s="29"/>
      <c r="K567" s="29"/>
      <c r="L567" s="23" t="str">
        <f t="shared" si="54"/>
        <v/>
      </c>
      <c r="M567" s="90" t="str">
        <f>IF(B567="totale",SUM(M$26:$M566),IF(B567="","",1/$G$18*FISSO!$D$18*K567))</f>
        <v/>
      </c>
      <c r="N567" s="53" t="str">
        <f>IF(B567="totale",SUM($N$26:N566),IF($B567="","",((1/$G$18*FISSO!$E$18*#REF!))))</f>
        <v/>
      </c>
      <c r="P567" s="56" t="e">
        <f>IF(B567="totale",SUM(P$26:P566),ROUND(M567,2))</f>
        <v>#VALUE!</v>
      </c>
      <c r="Q567" s="56" t="str">
        <f t="shared" si="55"/>
        <v/>
      </c>
      <c r="R567" s="53" t="str">
        <f>IF(I567="totale",SUM($N$26:R566),IF($B567="","",((1/$G$18*FISSO!$E$18*#REF!))))</f>
        <v/>
      </c>
      <c r="S567" s="45"/>
    </row>
    <row r="568" spans="2:19" ht="15" x14ac:dyDescent="0.3">
      <c r="B568" s="29"/>
      <c r="C568" s="36"/>
      <c r="D568" s="29"/>
      <c r="E568" s="29"/>
      <c r="F568" s="29"/>
      <c r="G568" s="29"/>
      <c r="H568" s="29"/>
      <c r="I568" s="29"/>
      <c r="J568" s="29"/>
      <c r="K568" s="29"/>
      <c r="L568" s="23" t="str">
        <f t="shared" si="54"/>
        <v/>
      </c>
      <c r="M568" s="90" t="str">
        <f>IF(B568="totale",SUM(M$26:$M567),IF(B568="","",1/$G$18*FISSO!$D$18*K568))</f>
        <v/>
      </c>
      <c r="N568" s="53" t="str">
        <f>IF(B568="totale",SUM($N$26:N567),IF($B568="","",((1/$G$18*FISSO!$E$18*#REF!))))</f>
        <v/>
      </c>
      <c r="P568" s="56" t="e">
        <f>IF(B568="totale",SUM(P$26:P567),ROUND(M568,2))</f>
        <v>#VALUE!</v>
      </c>
      <c r="Q568" s="56" t="str">
        <f t="shared" si="55"/>
        <v/>
      </c>
      <c r="R568" s="53" t="str">
        <f>IF(I568="totale",SUM($N$26:R567),IF($B568="","",((1/$G$18*FISSO!$E$18*#REF!))))</f>
        <v/>
      </c>
      <c r="S568" s="45"/>
    </row>
    <row r="569" spans="2:19" ht="15" x14ac:dyDescent="0.3">
      <c r="B569" s="29"/>
      <c r="C569" s="36"/>
      <c r="D569" s="29"/>
      <c r="E569" s="29"/>
      <c r="F569" s="29"/>
      <c r="G569" s="29"/>
      <c r="H569" s="29"/>
      <c r="I569" s="29"/>
      <c r="J569" s="29"/>
      <c r="K569" s="29"/>
      <c r="L569" s="23" t="str">
        <f t="shared" si="54"/>
        <v/>
      </c>
      <c r="M569" s="90" t="str">
        <f>IF(B569="totale",SUM(M$26:$M568),IF(B569="","",1/$G$18*FISSO!$D$18*K569))</f>
        <v/>
      </c>
      <c r="N569" s="53" t="str">
        <f>IF(B569="totale",SUM($N$26:N568),IF($B569="","",((1/$G$18*FISSO!$E$18*#REF!))))</f>
        <v/>
      </c>
      <c r="P569" s="56" t="e">
        <f>IF(B569="totale",SUM(P$26:P568),ROUND(M569,2))</f>
        <v>#VALUE!</v>
      </c>
      <c r="Q569" s="56" t="str">
        <f t="shared" si="55"/>
        <v/>
      </c>
      <c r="R569" s="53" t="str">
        <f>IF(I569="totale",SUM($N$26:R568),IF($B569="","",((1/$G$18*FISSO!$E$18*#REF!))))</f>
        <v/>
      </c>
      <c r="S569" s="45"/>
    </row>
    <row r="570" spans="2:19" ht="15" x14ac:dyDescent="0.3">
      <c r="B570" s="29"/>
      <c r="C570" s="36"/>
      <c r="D570" s="29"/>
      <c r="E570" s="29"/>
      <c r="F570" s="29"/>
      <c r="G570" s="29"/>
      <c r="H570" s="29"/>
      <c r="I570" s="29"/>
      <c r="J570" s="29"/>
      <c r="K570" s="29"/>
      <c r="L570" s="23" t="str">
        <f t="shared" si="54"/>
        <v/>
      </c>
      <c r="M570" s="90" t="str">
        <f>IF(B570="totale",SUM(M$26:$M569),IF(B570="","",1/$G$18*FISSO!$D$18*K570))</f>
        <v/>
      </c>
      <c r="N570" s="53" t="str">
        <f>IF(B570="totale",SUM($N$26:N569),IF($B570="","",((1/$G$18*FISSO!$E$18*#REF!))))</f>
        <v/>
      </c>
      <c r="P570" s="56" t="e">
        <f>IF(B570="totale",SUM(P$26:P569),ROUND(M570,2))</f>
        <v>#VALUE!</v>
      </c>
      <c r="Q570" s="56" t="str">
        <f t="shared" si="55"/>
        <v/>
      </c>
      <c r="R570" s="53" t="str">
        <f>IF(I570="totale",SUM($N$26:R569),IF($B570="","",((1/$G$18*FISSO!$E$18*#REF!))))</f>
        <v/>
      </c>
      <c r="S570" s="45"/>
    </row>
    <row r="571" spans="2:19" ht="15" x14ac:dyDescent="0.3">
      <c r="B571" s="29"/>
      <c r="C571" s="36"/>
      <c r="D571" s="29"/>
      <c r="E571" s="29"/>
      <c r="F571" s="29"/>
      <c r="G571" s="29"/>
      <c r="H571" s="29"/>
      <c r="I571" s="29"/>
      <c r="J571" s="29"/>
      <c r="K571" s="29"/>
      <c r="L571" s="23" t="str">
        <f t="shared" si="54"/>
        <v/>
      </c>
      <c r="M571" s="90" t="str">
        <f>IF(B571="totale",SUM(M$26:$M570),IF(B571="","",1/$G$18*FISSO!$D$18*K571))</f>
        <v/>
      </c>
      <c r="N571" s="53" t="str">
        <f>IF(B571="totale",SUM($N$26:N570),IF($B571="","",((1/$G$18*FISSO!$E$18*#REF!))))</f>
        <v/>
      </c>
      <c r="P571" s="56" t="e">
        <f>IF(B571="totale",SUM(P$26:P570),ROUND(M571,2))</f>
        <v>#VALUE!</v>
      </c>
      <c r="Q571" s="56" t="str">
        <f t="shared" si="55"/>
        <v/>
      </c>
      <c r="R571" s="53" t="str">
        <f>IF(I571="totale",SUM($N$26:R570),IF($B571="","",((1/$G$18*FISSO!$E$18*#REF!))))</f>
        <v/>
      </c>
      <c r="S571" s="45"/>
    </row>
    <row r="572" spans="2:19" ht="15" x14ac:dyDescent="0.3">
      <c r="B572" s="29"/>
      <c r="C572" s="36"/>
      <c r="D572" s="29"/>
      <c r="E572" s="29"/>
      <c r="F572" s="29"/>
      <c r="G572" s="29"/>
      <c r="H572" s="29"/>
      <c r="I572" s="29"/>
      <c r="J572" s="29"/>
      <c r="K572" s="29"/>
      <c r="L572" s="23" t="str">
        <f t="shared" si="54"/>
        <v/>
      </c>
      <c r="M572" s="90" t="str">
        <f>IF(B572="totale",SUM(M$26:$M571),IF(B572="","",1/$G$18*FISSO!$D$18*K572))</f>
        <v/>
      </c>
      <c r="N572" s="53" t="str">
        <f>IF(B572="totale",SUM($N$26:N571),IF($B572="","",((1/$G$18*FISSO!$E$18*#REF!))))</f>
        <v/>
      </c>
      <c r="P572" s="56" t="e">
        <f>IF(B572="totale",SUM(P$26:P571),ROUND(M572,2))</f>
        <v>#VALUE!</v>
      </c>
      <c r="Q572" s="56" t="str">
        <f t="shared" si="55"/>
        <v/>
      </c>
      <c r="R572" s="53" t="str">
        <f>IF(I572="totale",SUM($N$26:R571),IF($B572="","",((1/$G$18*FISSO!$E$18*#REF!))))</f>
        <v/>
      </c>
      <c r="S572" s="45"/>
    </row>
    <row r="573" spans="2:19" ht="15" x14ac:dyDescent="0.3">
      <c r="B573" s="29"/>
      <c r="C573" s="36"/>
      <c r="D573" s="29"/>
      <c r="E573" s="29"/>
      <c r="F573" s="29"/>
      <c r="G573" s="29"/>
      <c r="H573" s="29"/>
      <c r="I573" s="29"/>
      <c r="J573" s="29"/>
      <c r="K573" s="29"/>
      <c r="L573" s="23" t="str">
        <f t="shared" si="54"/>
        <v/>
      </c>
      <c r="M573" s="90" t="str">
        <f>IF(B573="totale",SUM(M$26:$M572),IF(B573="","",1/$G$18*FISSO!$D$18*K573))</f>
        <v/>
      </c>
      <c r="N573" s="53" t="str">
        <f>IF(B573="totale",SUM($N$26:N572),IF($B573="","",((1/$G$18*FISSO!$E$18*#REF!))))</f>
        <v/>
      </c>
      <c r="P573" s="56" t="e">
        <f>IF(B573="totale",SUM(P$26:P572),ROUND(M573,2))</f>
        <v>#VALUE!</v>
      </c>
      <c r="Q573" s="56" t="str">
        <f t="shared" si="55"/>
        <v/>
      </c>
      <c r="R573" s="53" t="str">
        <f>IF(I573="totale",SUM($N$26:R572),IF($B573="","",((1/$G$18*FISSO!$E$18*#REF!))))</f>
        <v/>
      </c>
      <c r="S573" s="45"/>
    </row>
    <row r="574" spans="2:19" ht="15" x14ac:dyDescent="0.3">
      <c r="B574" s="29"/>
      <c r="C574" s="36"/>
      <c r="D574" s="29"/>
      <c r="E574" s="29"/>
      <c r="F574" s="29"/>
      <c r="G574" s="29"/>
      <c r="H574" s="29"/>
      <c r="I574" s="29"/>
      <c r="J574" s="29"/>
      <c r="K574" s="29"/>
      <c r="L574" s="23" t="str">
        <f t="shared" si="54"/>
        <v/>
      </c>
      <c r="M574" s="90" t="str">
        <f>IF(B574="totale",SUM(M$26:$M573),IF(B574="","",1/$G$18*FISSO!$D$18*K574))</f>
        <v/>
      </c>
      <c r="N574" s="53" t="str">
        <f>IF(B574="totale",SUM($N$26:N573),IF($B574="","",((1/$G$18*FISSO!$E$18*#REF!))))</f>
        <v/>
      </c>
      <c r="P574" s="56" t="e">
        <f>IF(B574="totale",SUM(P$26:P573),ROUND(M574,2))</f>
        <v>#VALUE!</v>
      </c>
      <c r="Q574" s="56" t="str">
        <f t="shared" si="55"/>
        <v/>
      </c>
      <c r="R574" s="53" t="str">
        <f>IF(I574="totale",SUM($N$26:R573),IF($B574="","",((1/$G$18*FISSO!$E$18*#REF!))))</f>
        <v/>
      </c>
      <c r="S574" s="45"/>
    </row>
    <row r="575" spans="2:19" ht="15" x14ac:dyDescent="0.3">
      <c r="B575" s="29"/>
      <c r="C575" s="36"/>
      <c r="D575" s="29"/>
      <c r="E575" s="29"/>
      <c r="F575" s="29"/>
      <c r="G575" s="29"/>
      <c r="H575" s="29"/>
      <c r="I575" s="29"/>
      <c r="J575" s="29"/>
      <c r="K575" s="29"/>
      <c r="L575" s="23" t="str">
        <f t="shared" si="54"/>
        <v/>
      </c>
      <c r="M575" s="90" t="str">
        <f>IF(B575="totale",SUM(M$26:$M574),IF(B575="","",1/$G$18*FISSO!$D$18*K575))</f>
        <v/>
      </c>
      <c r="N575" s="53" t="str">
        <f>IF(B575="totale",SUM($N$26:N574),IF($B575="","",((1/$G$18*FISSO!$E$18*#REF!))))</f>
        <v/>
      </c>
      <c r="P575" s="56" t="e">
        <f>IF(B575="totale",SUM(P$26:P574),ROUND(M575,2))</f>
        <v>#VALUE!</v>
      </c>
      <c r="Q575" s="56" t="str">
        <f t="shared" si="55"/>
        <v/>
      </c>
      <c r="R575" s="53" t="str">
        <f>IF(I575="totale",SUM($N$26:R574),IF($B575="","",((1/$G$18*FISSO!$E$18*#REF!))))</f>
        <v/>
      </c>
      <c r="S575" s="45"/>
    </row>
    <row r="576" spans="2:19" ht="15" x14ac:dyDescent="0.3">
      <c r="B576" s="29"/>
      <c r="C576" s="36"/>
      <c r="D576" s="29"/>
      <c r="E576" s="29"/>
      <c r="F576" s="29"/>
      <c r="G576" s="29"/>
      <c r="H576" s="29"/>
      <c r="I576" s="29"/>
      <c r="J576" s="29"/>
      <c r="K576" s="29"/>
      <c r="L576" s="23" t="str">
        <f t="shared" si="54"/>
        <v/>
      </c>
      <c r="M576" s="90" t="str">
        <f>IF(B576="totale",SUM(M$26:$M575),IF(B576="","",1/$G$18*FISSO!$D$18*K576))</f>
        <v/>
      </c>
      <c r="N576" s="53" t="str">
        <f>IF(B576="totale",SUM($N$26:N575),IF($B576="","",((1/$G$18*FISSO!$E$18*#REF!))))</f>
        <v/>
      </c>
      <c r="P576" s="56" t="e">
        <f>IF(B576="totale",SUM(P$26:P575),ROUND(M576,2))</f>
        <v>#VALUE!</v>
      </c>
      <c r="Q576" s="56" t="str">
        <f t="shared" si="55"/>
        <v/>
      </c>
      <c r="R576" s="53" t="str">
        <f>IF(I576="totale",SUM($N$26:R575),IF($B576="","",((1/$G$18*FISSO!$E$18*#REF!))))</f>
        <v/>
      </c>
      <c r="S576" s="45"/>
    </row>
    <row r="577" spans="2:19" ht="15" x14ac:dyDescent="0.3">
      <c r="B577" s="29"/>
      <c r="C577" s="36"/>
      <c r="D577" s="29"/>
      <c r="E577" s="29"/>
      <c r="F577" s="29"/>
      <c r="G577" s="29"/>
      <c r="H577" s="29"/>
      <c r="I577" s="29"/>
      <c r="J577" s="29"/>
      <c r="K577" s="29"/>
      <c r="L577" s="23" t="str">
        <f t="shared" si="54"/>
        <v/>
      </c>
      <c r="M577" s="90" t="str">
        <f>IF(B577="totale",SUM(M$26:$M576),IF(B577="","",1/$G$18*FISSO!$D$18*K577))</f>
        <v/>
      </c>
      <c r="N577" s="53" t="str">
        <f>IF(B577="totale",SUM($N$26:N576),IF($B577="","",((1/$G$18*FISSO!$E$18*#REF!))))</f>
        <v/>
      </c>
      <c r="P577" s="56" t="e">
        <f>IF(B577="totale",SUM(P$26:P576),ROUND(M577,2))</f>
        <v>#VALUE!</v>
      </c>
      <c r="Q577" s="56" t="str">
        <f t="shared" si="55"/>
        <v/>
      </c>
      <c r="R577" s="53" t="str">
        <f>IF(I577="totale",SUM($N$26:R576),IF($B577="","",((1/$G$18*FISSO!$E$18*#REF!))))</f>
        <v/>
      </c>
      <c r="S577" s="45"/>
    </row>
    <row r="578" spans="2:19" ht="15" x14ac:dyDescent="0.3">
      <c r="B578" s="29"/>
      <c r="C578" s="36"/>
      <c r="D578" s="29"/>
      <c r="E578" s="29"/>
      <c r="F578" s="29"/>
      <c r="G578" s="29"/>
      <c r="H578" s="29"/>
      <c r="I578" s="29"/>
      <c r="J578" s="29"/>
      <c r="K578" s="29"/>
      <c r="L578" s="23" t="str">
        <f t="shared" si="54"/>
        <v/>
      </c>
      <c r="M578" s="90" t="str">
        <f>IF(B578="totale",SUM(M$26:$M577),IF(B578="","",1/$G$18*FISSO!$D$18*K578))</f>
        <v/>
      </c>
      <c r="N578" s="53" t="str">
        <f>IF(B578="totale",SUM($N$26:N577),IF($B578="","",((1/$G$18*FISSO!$E$18*#REF!))))</f>
        <v/>
      </c>
      <c r="P578" s="56" t="e">
        <f>IF(B578="totale",SUM(P$26:P577),ROUND(M578,2))</f>
        <v>#VALUE!</v>
      </c>
      <c r="Q578" s="56" t="str">
        <f t="shared" si="55"/>
        <v/>
      </c>
      <c r="R578" s="53" t="str">
        <f>IF(I578="totale",SUM($N$26:R577),IF($B578="","",((1/$G$18*FISSO!$E$18*#REF!))))</f>
        <v/>
      </c>
      <c r="S578" s="45"/>
    </row>
    <row r="579" spans="2:19" ht="15" x14ac:dyDescent="0.3">
      <c r="B579" s="29"/>
      <c r="C579" s="36"/>
      <c r="D579" s="29"/>
      <c r="E579" s="29"/>
      <c r="F579" s="29"/>
      <c r="G579" s="29"/>
      <c r="H579" s="29"/>
      <c r="I579" s="29"/>
      <c r="J579" s="29"/>
      <c r="K579" s="29"/>
      <c r="L579" s="23" t="str">
        <f t="shared" si="54"/>
        <v/>
      </c>
      <c r="M579" s="90" t="str">
        <f>IF(B579="totale",SUM(M$26:$M578),IF(B579="","",1/$G$18*FISSO!$D$18*K579))</f>
        <v/>
      </c>
      <c r="N579" s="53" t="str">
        <f>IF(B579="totale",SUM($N$26:N578),IF($B579="","",((1/$G$18*FISSO!$E$18*#REF!))))</f>
        <v/>
      </c>
      <c r="P579" s="56" t="e">
        <f>IF(B579="totale",SUM(P$26:P578),ROUND(M579,2))</f>
        <v>#VALUE!</v>
      </c>
      <c r="Q579" s="56" t="str">
        <f t="shared" si="55"/>
        <v/>
      </c>
      <c r="R579" s="53" t="str">
        <f>IF(I579="totale",SUM($N$26:R578),IF($B579="","",((1/$G$18*FISSO!$E$18*#REF!))))</f>
        <v/>
      </c>
      <c r="S579" s="45"/>
    </row>
    <row r="580" spans="2:19" ht="15" x14ac:dyDescent="0.3">
      <c r="B580" s="29"/>
      <c r="C580" s="36"/>
      <c r="D580" s="29"/>
      <c r="E580" s="29"/>
      <c r="F580" s="29"/>
      <c r="G580" s="29"/>
      <c r="H580" s="29"/>
      <c r="I580" s="29"/>
      <c r="J580" s="29"/>
      <c r="K580" s="29"/>
      <c r="L580" s="23" t="str">
        <f t="shared" si="54"/>
        <v/>
      </c>
      <c r="M580" s="90" t="str">
        <f>IF(B580="totale",SUM(M$26:$M579),IF(B580="","",1/$G$18*FISSO!$D$18*K580))</f>
        <v/>
      </c>
      <c r="N580" s="53" t="str">
        <f>IF(B580="totale",SUM($N$26:N579),IF($B580="","",((1/$G$18*FISSO!$E$18*#REF!))))</f>
        <v/>
      </c>
      <c r="P580" s="56" t="e">
        <f>IF(B580="totale",SUM(P$26:P579),ROUND(M580,2))</f>
        <v>#VALUE!</v>
      </c>
      <c r="Q580" s="56" t="str">
        <f t="shared" si="55"/>
        <v/>
      </c>
      <c r="R580" s="53" t="str">
        <f>IF(I580="totale",SUM($N$26:R579),IF($B580="","",((1/$G$18*FISSO!$E$18*#REF!))))</f>
        <v/>
      </c>
      <c r="S580" s="45"/>
    </row>
    <row r="581" spans="2:19" ht="15" x14ac:dyDescent="0.3">
      <c r="B581" s="29"/>
      <c r="C581" s="36"/>
      <c r="D581" s="29"/>
      <c r="E581" s="29"/>
      <c r="F581" s="29"/>
      <c r="G581" s="29"/>
      <c r="H581" s="29"/>
      <c r="I581" s="29"/>
      <c r="J581" s="29"/>
      <c r="K581" s="29"/>
      <c r="L581" s="23" t="str">
        <f t="shared" si="54"/>
        <v/>
      </c>
      <c r="M581" s="90" t="str">
        <f>IF(B581="totale",SUM(M$26:$M580),IF(B581="","",1/$G$18*FISSO!$D$18*K581))</f>
        <v/>
      </c>
      <c r="N581" s="53" t="str">
        <f>IF(B581="totale",SUM($N$26:N580),IF($B581="","",((1/$G$18*FISSO!$E$18*#REF!))))</f>
        <v/>
      </c>
      <c r="P581" s="56" t="e">
        <f>IF(B581="totale",SUM(P$26:P580),ROUND(M581,2))</f>
        <v>#VALUE!</v>
      </c>
      <c r="Q581" s="56" t="str">
        <f t="shared" si="55"/>
        <v/>
      </c>
      <c r="R581" s="53" t="str">
        <f>IF(I581="totale",SUM($N$26:R580),IF($B581="","",((1/$G$18*FISSO!$E$18*#REF!))))</f>
        <v/>
      </c>
      <c r="S581" s="45"/>
    </row>
    <row r="582" spans="2:19" ht="15" x14ac:dyDescent="0.3">
      <c r="B582" s="29"/>
      <c r="C582" s="36"/>
      <c r="D582" s="29"/>
      <c r="E582" s="29"/>
      <c r="F582" s="29"/>
      <c r="G582" s="29"/>
      <c r="H582" s="29"/>
      <c r="I582" s="29"/>
      <c r="J582" s="29"/>
      <c r="K582" s="29"/>
      <c r="L582" s="23" t="str">
        <f t="shared" si="54"/>
        <v/>
      </c>
      <c r="M582" s="90" t="str">
        <f>IF(B582="totale",SUM(M$26:$M581),IF(B582="","",1/$G$18*FISSO!$D$18*K582))</f>
        <v/>
      </c>
      <c r="N582" s="53" t="str">
        <f>IF(B582="totale",SUM($N$26:N581),IF($B582="","",((1/$G$18*FISSO!$E$18*#REF!))))</f>
        <v/>
      </c>
      <c r="P582" s="56" t="e">
        <f>IF(B582="totale",SUM(P$26:P581),ROUND(M582,2))</f>
        <v>#VALUE!</v>
      </c>
      <c r="Q582" s="56" t="str">
        <f t="shared" si="55"/>
        <v/>
      </c>
      <c r="R582" s="53" t="str">
        <f>IF(I582="totale",SUM($N$26:R581),IF($B582="","",((1/$G$18*FISSO!$E$18*#REF!))))</f>
        <v/>
      </c>
      <c r="S582" s="45"/>
    </row>
    <row r="583" spans="2:19" ht="15" x14ac:dyDescent="0.3">
      <c r="B583" s="29"/>
      <c r="C583" s="36"/>
      <c r="D583" s="29"/>
      <c r="E583" s="29"/>
      <c r="F583" s="29"/>
      <c r="G583" s="29"/>
      <c r="H583" s="29"/>
      <c r="I583" s="29"/>
      <c r="J583" s="29"/>
      <c r="K583" s="29"/>
      <c r="L583" s="23" t="str">
        <f t="shared" si="54"/>
        <v/>
      </c>
      <c r="M583" s="90" t="str">
        <f>IF(B583="totale",SUM(M$26:$M582),IF(B583="","",1/$G$18*FISSO!$D$18*K583))</f>
        <v/>
      </c>
      <c r="N583" s="53" t="str">
        <f>IF(B583="totale",SUM($N$26:N582),IF($B583="","",((1/$G$18*FISSO!$E$18*#REF!))))</f>
        <v/>
      </c>
      <c r="P583" s="56" t="e">
        <f>IF(B583="totale",SUM(P$26:P582),ROUND(M583,2))</f>
        <v>#VALUE!</v>
      </c>
      <c r="Q583" s="56" t="str">
        <f t="shared" si="55"/>
        <v/>
      </c>
      <c r="R583" s="53" t="str">
        <f>IF(I583="totale",SUM($N$26:R582),IF($B583="","",((1/$G$18*FISSO!$E$18*#REF!))))</f>
        <v/>
      </c>
      <c r="S583" s="45"/>
    </row>
    <row r="584" spans="2:19" ht="15" x14ac:dyDescent="0.3">
      <c r="B584" s="29"/>
      <c r="C584" s="36"/>
      <c r="D584" s="29"/>
      <c r="E584" s="29"/>
      <c r="F584" s="29"/>
      <c r="G584" s="29"/>
      <c r="H584" s="29"/>
      <c r="I584" s="29"/>
      <c r="J584" s="29"/>
      <c r="K584" s="29"/>
      <c r="L584" s="23" t="str">
        <f t="shared" si="54"/>
        <v/>
      </c>
      <c r="M584" s="90" t="str">
        <f>IF(B584="totale",SUM(M$26:$M583),IF(B584="","",1/$G$18*FISSO!$D$18*K584))</f>
        <v/>
      </c>
      <c r="N584" s="53" t="str">
        <f>IF(B584="totale",SUM($N$26:N583),IF($B584="","",((1/$G$18*FISSO!$E$18*#REF!))))</f>
        <v/>
      </c>
      <c r="P584" s="56" t="e">
        <f>IF(B584="totale",SUM(P$26:P583),ROUND(M584,2))</f>
        <v>#VALUE!</v>
      </c>
      <c r="Q584" s="56" t="str">
        <f t="shared" si="55"/>
        <v/>
      </c>
      <c r="R584" s="53" t="str">
        <f>IF(I584="totale",SUM($N$26:R583),IF($B584="","",((1/$G$18*FISSO!$E$18*#REF!))))</f>
        <v/>
      </c>
      <c r="S584" s="45"/>
    </row>
    <row r="585" spans="2:19" ht="15" x14ac:dyDescent="0.3">
      <c r="B585" s="29"/>
      <c r="C585" s="36"/>
      <c r="D585" s="29"/>
      <c r="E585" s="29"/>
      <c r="F585" s="29"/>
      <c r="G585" s="29"/>
      <c r="H585" s="29"/>
      <c r="I585" s="29"/>
      <c r="J585" s="29"/>
      <c r="K585" s="29"/>
      <c r="L585" s="23" t="str">
        <f t="shared" si="54"/>
        <v/>
      </c>
      <c r="M585" s="90" t="str">
        <f>IF(B585="totale",SUM(M$26:$M584),IF(B585="","",1/$G$18*FISSO!$D$18*K585))</f>
        <v/>
      </c>
      <c r="N585" s="53" t="str">
        <f>IF(B585="totale",SUM($N$26:N584),IF($B585="","",((1/$G$18*FISSO!$E$18*#REF!))))</f>
        <v/>
      </c>
      <c r="P585" s="56" t="e">
        <f>IF(B585="totale",SUM(P$26:P584),ROUND(M585,2))</f>
        <v>#VALUE!</v>
      </c>
      <c r="Q585" s="56" t="str">
        <f t="shared" si="55"/>
        <v/>
      </c>
      <c r="R585" s="53" t="str">
        <f>IF(I585="totale",SUM($N$26:R584),IF($B585="","",((1/$G$18*FISSO!$E$18*#REF!))))</f>
        <v/>
      </c>
      <c r="S585" s="45"/>
    </row>
    <row r="586" spans="2:19" ht="15" x14ac:dyDescent="0.3">
      <c r="B586" s="29"/>
      <c r="C586" s="36"/>
      <c r="D586" s="29"/>
      <c r="E586" s="29"/>
      <c r="F586" s="29"/>
      <c r="G586" s="29"/>
      <c r="H586" s="29"/>
      <c r="I586" s="29"/>
      <c r="J586" s="29"/>
      <c r="K586" s="29"/>
      <c r="L586" s="23" t="str">
        <f t="shared" si="54"/>
        <v/>
      </c>
      <c r="M586" s="90" t="str">
        <f>IF(B586="totale",SUM(M$26:$M585),IF(B586="","",1/$G$18*FISSO!$D$18*K586))</f>
        <v/>
      </c>
      <c r="N586" s="53" t="str">
        <f>IF(B586="totale",SUM($N$26:N585),IF($B586="","",((1/$G$18*FISSO!$E$18*#REF!))))</f>
        <v/>
      </c>
      <c r="P586" s="56" t="e">
        <f>IF(B586="totale",SUM(P$26:P585),ROUND(M586,2))</f>
        <v>#VALUE!</v>
      </c>
      <c r="Q586" s="56" t="str">
        <f t="shared" si="55"/>
        <v/>
      </c>
      <c r="R586" s="53" t="str">
        <f>IF(I586="totale",SUM($N$26:R585),IF($B586="","",((1/$G$18*FISSO!$E$18*#REF!))))</f>
        <v/>
      </c>
      <c r="S586" s="45"/>
    </row>
    <row r="587" spans="2:19" ht="15" x14ac:dyDescent="0.3">
      <c r="B587" s="29"/>
      <c r="C587" s="36"/>
      <c r="D587" s="29"/>
      <c r="E587" s="29"/>
      <c r="F587" s="29"/>
      <c r="G587" s="29"/>
      <c r="H587" s="29"/>
      <c r="I587" s="29"/>
      <c r="J587" s="29"/>
      <c r="K587" s="29"/>
      <c r="L587" s="23" t="str">
        <f t="shared" si="54"/>
        <v/>
      </c>
      <c r="M587" s="90" t="str">
        <f>IF(B587="totale",SUM(M$26:$M586),IF(B587="","",1/$G$18*FISSO!$D$18*K587))</f>
        <v/>
      </c>
      <c r="N587" s="53" t="str">
        <f>IF(B587="totale",SUM($N$26:N586),IF($B587="","",((1/$G$18*FISSO!$E$18*#REF!))))</f>
        <v/>
      </c>
      <c r="P587" s="56" t="e">
        <f>IF(B587="totale",SUM(P$26:P586),ROUND(M587,2))</f>
        <v>#VALUE!</v>
      </c>
      <c r="Q587" s="56" t="str">
        <f t="shared" si="55"/>
        <v/>
      </c>
      <c r="R587" s="53" t="str">
        <f>IF(I587="totale",SUM($N$26:R586),IF($B587="","",((1/$G$18*FISSO!$E$18*#REF!))))</f>
        <v/>
      </c>
      <c r="S587" s="45"/>
    </row>
    <row r="588" spans="2:19" ht="15" x14ac:dyDescent="0.3">
      <c r="B588" s="29"/>
      <c r="C588" s="36"/>
      <c r="D588" s="29"/>
      <c r="E588" s="29"/>
      <c r="F588" s="29"/>
      <c r="G588" s="29"/>
      <c r="H588" s="29"/>
      <c r="I588" s="29"/>
      <c r="J588" s="29"/>
      <c r="K588" s="29"/>
      <c r="L588" s="23" t="str">
        <f t="shared" si="54"/>
        <v/>
      </c>
      <c r="M588" s="90" t="str">
        <f>IF(B588="totale",SUM(M$26:$M587),IF(B588="","",1/$G$18*FISSO!$D$18*K588))</f>
        <v/>
      </c>
      <c r="N588" s="53" t="str">
        <f>IF(B588="totale",SUM($N$26:N587),IF($B588="","",((1/$G$18*FISSO!$E$18*#REF!))))</f>
        <v/>
      </c>
      <c r="P588" s="56" t="e">
        <f>IF(B588="totale",SUM($P$26:P588),ROUND(M588,2))</f>
        <v>#VALUE!</v>
      </c>
      <c r="Q588" s="56" t="str">
        <f t="shared" si="55"/>
        <v/>
      </c>
      <c r="R588" s="53" t="str">
        <f>IF(I588="totale",SUM($N$26:R587),IF($B588="","",((1/$G$18*FISSO!$E$18*#REF!))))</f>
        <v/>
      </c>
      <c r="S588" s="45"/>
    </row>
    <row r="589" spans="2:19" ht="15" x14ac:dyDescent="0.3">
      <c r="B589" s="29"/>
      <c r="C589" s="36"/>
      <c r="D589" s="29"/>
      <c r="E589" s="29"/>
      <c r="F589" s="29"/>
      <c r="G589" s="29"/>
      <c r="H589" s="29"/>
      <c r="I589" s="29"/>
      <c r="J589" s="29"/>
      <c r="K589" s="29"/>
      <c r="L589" s="23" t="str">
        <f t="shared" si="54"/>
        <v/>
      </c>
      <c r="M589" s="90" t="str">
        <f>IF(B589="totale",SUM(M$26:$M588),IF(B589="","",1/$G$18*FISSO!$D$18*K589))</f>
        <v/>
      </c>
      <c r="N589" s="53" t="str">
        <f>IF(B589="totale",SUM($N$26:N588),IF($B589="","",((1/$G$18*FISSO!$E$18*#REF!))))</f>
        <v/>
      </c>
      <c r="P589" s="56" t="e">
        <f>IF(B589="totale",SUM($P$26:P589),ROUND(M589,2))</f>
        <v>#VALUE!</v>
      </c>
      <c r="Q589" s="56" t="str">
        <f t="shared" si="55"/>
        <v/>
      </c>
      <c r="R589" s="53" t="str">
        <f>IF(I589="totale",SUM($N$26:R588),IF($B589="","",((1/$G$18*FISSO!$E$18*#REF!))))</f>
        <v/>
      </c>
      <c r="S589" s="45"/>
    </row>
    <row r="590" spans="2:19" ht="15" x14ac:dyDescent="0.3">
      <c r="B590" s="29"/>
      <c r="C590" s="36"/>
      <c r="D590" s="29"/>
      <c r="E590" s="29"/>
      <c r="F590" s="29"/>
      <c r="G590" s="29"/>
      <c r="H590" s="29"/>
      <c r="I590" s="29"/>
      <c r="J590" s="29"/>
      <c r="K590" s="29"/>
      <c r="L590" s="23" t="str">
        <f t="shared" si="54"/>
        <v/>
      </c>
      <c r="M590" s="90" t="str">
        <f>IF(B590="totale",SUM(M$26:$M589),IF(B590="","",1/$G$18*FISSO!$D$18*K590))</f>
        <v/>
      </c>
      <c r="N590" s="53" t="str">
        <f>IF(B590="totale",SUM($N$26:N589),IF($B590="","",((1/$G$18*FISSO!$E$18*#REF!))))</f>
        <v/>
      </c>
      <c r="P590" s="56" t="e">
        <f>IF(B590="totale",SUM($P$26:P590),ROUND(M590,2))</f>
        <v>#VALUE!</v>
      </c>
      <c r="Q590" s="56" t="str">
        <f t="shared" si="55"/>
        <v/>
      </c>
      <c r="R590" s="53" t="str">
        <f>IF(I590="totale",SUM($N$26:R589),IF($B590="","",((1/$G$18*FISSO!$E$18*#REF!))))</f>
        <v/>
      </c>
      <c r="S590" s="45"/>
    </row>
    <row r="591" spans="2:19" ht="15" x14ac:dyDescent="0.3">
      <c r="B591" s="29"/>
      <c r="C591" s="36"/>
      <c r="D591" s="29"/>
      <c r="E591" s="29"/>
      <c r="F591" s="29"/>
      <c r="G591" s="29"/>
      <c r="H591" s="29"/>
      <c r="I591" s="29"/>
      <c r="J591" s="29"/>
      <c r="K591" s="29"/>
      <c r="L591" s="23" t="str">
        <f t="shared" si="54"/>
        <v/>
      </c>
      <c r="M591" s="90" t="str">
        <f>IF(B591="totale",SUM(M$26:$M590),IF(B591="","",1/$G$18*FISSO!$D$18*K591))</f>
        <v/>
      </c>
      <c r="N591" s="53" t="str">
        <f>IF(B591="totale",SUM($N$26:N590),IF($B591="","",((1/$G$18*FISSO!$E$18*#REF!))))</f>
        <v/>
      </c>
      <c r="P591" s="56" t="e">
        <f>IF(B591="totale",SUM($P$26:P591),ROUND(M591,2))</f>
        <v>#VALUE!</v>
      </c>
      <c r="Q591" s="56" t="str">
        <f t="shared" si="55"/>
        <v/>
      </c>
      <c r="R591" s="53" t="str">
        <f>IF(I591="totale",SUM($N$26:R590),IF($B591="","",((1/$G$18*FISSO!$E$18*#REF!))))</f>
        <v/>
      </c>
      <c r="S591" s="45"/>
    </row>
    <row r="592" spans="2:19" ht="15" x14ac:dyDescent="0.3">
      <c r="B592" s="29"/>
      <c r="C592" s="36"/>
      <c r="D592" s="29"/>
      <c r="E592" s="29"/>
      <c r="F592" s="29"/>
      <c r="G592" s="29"/>
      <c r="H592" s="29"/>
      <c r="I592" s="29"/>
      <c r="J592" s="29"/>
      <c r="K592" s="29"/>
      <c r="L592" s="23" t="str">
        <f t="shared" si="54"/>
        <v/>
      </c>
      <c r="M592" s="90" t="str">
        <f>IF(B592="totale",SUM(M$26:$M591),IF(B592="","",1/$G$18*FISSO!$D$18*K592))</f>
        <v/>
      </c>
      <c r="N592" s="53" t="str">
        <f>IF(B592="totale",SUM($N$26:N591),IF($B592="","",((1/$G$18*FISSO!$E$18*#REF!))))</f>
        <v/>
      </c>
      <c r="P592" s="56" t="e">
        <f>IF(B592="totale",SUM($P$26:P592),ROUND(M592,2))</f>
        <v>#VALUE!</v>
      </c>
      <c r="Q592" s="56" t="str">
        <f t="shared" si="55"/>
        <v/>
      </c>
      <c r="R592" s="53" t="str">
        <f>IF(I592="totale",SUM($N$26:R591),IF($B592="","",((1/$G$18*FISSO!$E$18*#REF!))))</f>
        <v/>
      </c>
      <c r="S592" s="45"/>
    </row>
    <row r="593" spans="2:19" ht="15" x14ac:dyDescent="0.3">
      <c r="B593" s="29"/>
      <c r="C593" s="36"/>
      <c r="D593" s="29"/>
      <c r="E593" s="29"/>
      <c r="F593" s="29"/>
      <c r="G593" s="29"/>
      <c r="H593" s="29"/>
      <c r="I593" s="29"/>
      <c r="J593" s="29"/>
      <c r="K593" s="29"/>
      <c r="L593" s="23" t="str">
        <f t="shared" si="54"/>
        <v/>
      </c>
      <c r="M593" s="90" t="str">
        <f>IF(B593="totale",SUM(M$26:$M592),IF(B593="","",1/$G$18*FISSO!$D$18*K593))</f>
        <v/>
      </c>
      <c r="N593" s="53" t="str">
        <f>IF(B593="totale",SUM($N$26:N592),IF($B593="","",((1/$G$18*FISSO!$E$18*#REF!))))</f>
        <v/>
      </c>
      <c r="P593" s="56" t="e">
        <f>IF(B593="totale",SUM($P$26:P593),ROUND(M593,2))</f>
        <v>#VALUE!</v>
      </c>
      <c r="Q593" s="56" t="str">
        <f t="shared" si="55"/>
        <v/>
      </c>
      <c r="R593" s="53" t="str">
        <f>IF(I593="totale",SUM($N$26:R592),IF($B593="","",((1/$G$18*FISSO!$E$18*#REF!))))</f>
        <v/>
      </c>
      <c r="S593" s="45"/>
    </row>
    <row r="594" spans="2:19" ht="15" x14ac:dyDescent="0.3">
      <c r="B594" s="29"/>
      <c r="C594" s="36"/>
      <c r="D594" s="29"/>
      <c r="E594" s="29"/>
      <c r="F594" s="29"/>
      <c r="G594" s="29"/>
      <c r="H594" s="29"/>
      <c r="I594" s="29"/>
      <c r="J594" s="29"/>
      <c r="K594" s="29"/>
      <c r="L594" s="23" t="str">
        <f t="shared" si="54"/>
        <v/>
      </c>
      <c r="M594" s="90" t="str">
        <f>IF(B594="totale",SUM(M$26:$M593),IF(B594="","",1/$G$18*FISSO!$D$18*K594))</f>
        <v/>
      </c>
      <c r="N594" s="53" t="str">
        <f>IF(B594="totale",SUM($N$26:N593),IF($B594="","",((1/$G$18*FISSO!$E$18*#REF!))))</f>
        <v/>
      </c>
      <c r="P594" s="56" t="e">
        <f>IF(B594="totale",SUM($P$26:P594),ROUND(M594,2))</f>
        <v>#VALUE!</v>
      </c>
      <c r="Q594" s="56" t="str">
        <f t="shared" si="55"/>
        <v/>
      </c>
      <c r="R594" s="53" t="str">
        <f>IF(I594="totale",SUM($N$26:R593),IF($B594="","",((1/$G$18*FISSO!$E$18*#REF!))))</f>
        <v/>
      </c>
      <c r="S594" s="45"/>
    </row>
    <row r="595" spans="2:19" ht="15" x14ac:dyDescent="0.3">
      <c r="B595" s="29"/>
      <c r="C595" s="36"/>
      <c r="D595" s="29"/>
      <c r="E595" s="29"/>
      <c r="F595" s="29"/>
      <c r="G595" s="29"/>
      <c r="H595" s="29"/>
      <c r="I595" s="29"/>
      <c r="J595" s="29"/>
      <c r="K595" s="29"/>
      <c r="L595" s="23" t="str">
        <f t="shared" si="54"/>
        <v/>
      </c>
      <c r="M595" s="90" t="str">
        <f>IF(B595="totale",SUM(M$26:$M594),IF(B595="","",1/$G$18*FISSO!$D$18*K595))</f>
        <v/>
      </c>
      <c r="N595" s="53" t="str">
        <f>IF(B595="totale",SUM($N$26:N594),IF($B595="","",((1/$G$18*FISSO!$E$18*#REF!))))</f>
        <v/>
      </c>
      <c r="P595" s="56" t="e">
        <f>IF(B595="totale",SUM($P$26:P595),ROUND(M595,2))</f>
        <v>#VALUE!</v>
      </c>
      <c r="Q595" s="56" t="str">
        <f t="shared" si="55"/>
        <v/>
      </c>
      <c r="R595" s="53" t="str">
        <f>IF(I595="totale",SUM($N$26:R594),IF($B595="","",((1/$G$18*FISSO!$E$18*#REF!))))</f>
        <v/>
      </c>
      <c r="S595" s="45"/>
    </row>
    <row r="596" spans="2:19" ht="15" x14ac:dyDescent="0.3">
      <c r="B596" s="29"/>
      <c r="C596" s="36"/>
      <c r="D596" s="29"/>
      <c r="E596" s="29"/>
      <c r="F596" s="29"/>
      <c r="G596" s="29"/>
      <c r="H596" s="29"/>
      <c r="I596" s="29"/>
      <c r="J596" s="29"/>
      <c r="K596" s="29"/>
      <c r="L596" s="23" t="str">
        <f t="shared" si="54"/>
        <v/>
      </c>
      <c r="M596" s="90" t="str">
        <f>IF(B596="totale",SUM(M$26:$M595),IF(B596="","",1/$G$18*FISSO!$D$18*K596))</f>
        <v/>
      </c>
      <c r="N596" s="53" t="str">
        <f>IF(B596="totale",SUM($N$26:N595),IF($B596="","",((1/$G$18*FISSO!$E$18*#REF!))))</f>
        <v/>
      </c>
      <c r="P596" s="56" t="e">
        <f>IF(B596="totale",SUM($P$26:P596),ROUND(M596,2))</f>
        <v>#VALUE!</v>
      </c>
      <c r="Q596" s="56" t="str">
        <f t="shared" si="55"/>
        <v/>
      </c>
      <c r="R596" s="53" t="str">
        <f>IF(I596="totale",SUM($N$26:R595),IF($B596="","",((1/$G$18*FISSO!$E$18*#REF!))))</f>
        <v/>
      </c>
      <c r="S596" s="45"/>
    </row>
    <row r="597" spans="2:19" ht="15" x14ac:dyDescent="0.3">
      <c r="B597" s="29"/>
      <c r="C597" s="36"/>
      <c r="D597" s="29"/>
      <c r="E597" s="29"/>
      <c r="F597" s="29"/>
      <c r="G597" s="29"/>
      <c r="H597" s="29"/>
      <c r="I597" s="29"/>
      <c r="J597" s="29"/>
      <c r="K597" s="29"/>
      <c r="L597" s="23" t="str">
        <f t="shared" si="54"/>
        <v/>
      </c>
      <c r="M597" s="90" t="str">
        <f>IF(B597="totale",SUM(M$26:$M596),IF(B597="","",1/$G$18*FISSO!$D$18*K597))</f>
        <v/>
      </c>
      <c r="N597" s="53" t="str">
        <f>IF(B597="totale",SUM($N$26:N596),IF($B597="","",((1/$G$18*FISSO!$E$18*#REF!))))</f>
        <v/>
      </c>
      <c r="P597" s="56" t="e">
        <f>IF(B597="totale",SUM($P$26:P597),ROUND(M597,2))</f>
        <v>#VALUE!</v>
      </c>
      <c r="Q597" s="56" t="str">
        <f t="shared" si="55"/>
        <v/>
      </c>
      <c r="R597" s="53" t="str">
        <f>IF(I597="totale",SUM($N$26:R596),IF($B597="","",((1/$G$18*FISSO!$E$18*#REF!))))</f>
        <v/>
      </c>
      <c r="S597" s="45"/>
    </row>
    <row r="598" spans="2:19" ht="15" x14ac:dyDescent="0.3">
      <c r="B598" s="29"/>
      <c r="C598" s="36"/>
      <c r="D598" s="29"/>
      <c r="E598" s="29"/>
      <c r="F598" s="29"/>
      <c r="G598" s="29"/>
      <c r="H598" s="29"/>
      <c r="I598" s="29"/>
      <c r="J598" s="29"/>
      <c r="K598" s="29"/>
      <c r="L598" s="23" t="str">
        <f t="shared" si="54"/>
        <v/>
      </c>
      <c r="M598" s="90" t="str">
        <f>IF(B598="totale",SUM(M$26:$M597),IF(B598="","",1/$G$18*FISSO!$D$18*K598))</f>
        <v/>
      </c>
      <c r="N598" s="53" t="str">
        <f>IF(B598="totale",SUM($N$26:N597),IF($B598="","",((1/$G$18*FISSO!$E$18*#REF!))))</f>
        <v/>
      </c>
      <c r="P598" s="56" t="e">
        <f>IF(B598="totale",SUM($P$26:P598),ROUND(M598,2))</f>
        <v>#VALUE!</v>
      </c>
      <c r="Q598" s="56" t="str">
        <f t="shared" si="55"/>
        <v/>
      </c>
      <c r="R598" s="53" t="str">
        <f>IF(I598="totale",SUM($N$26:R597),IF($B598="","",((1/$G$18*FISSO!$E$18*#REF!))))</f>
        <v/>
      </c>
      <c r="S598" s="45"/>
    </row>
    <row r="599" spans="2:19" ht="15" x14ac:dyDescent="0.3">
      <c r="B599" s="29"/>
      <c r="C599" s="36"/>
      <c r="D599" s="29"/>
      <c r="E599" s="29"/>
      <c r="F599" s="29"/>
      <c r="G599" s="29"/>
      <c r="H599" s="29"/>
      <c r="I599" s="29"/>
      <c r="J599" s="29"/>
      <c r="K599" s="29"/>
      <c r="L599" s="23" t="str">
        <f t="shared" si="54"/>
        <v/>
      </c>
      <c r="M599" s="90" t="str">
        <f>IF(B599="totale",SUM(M$26:$M598),IF(B599="","",1/$G$18*FISSO!$D$18*K599))</f>
        <v/>
      </c>
      <c r="N599" s="53" t="str">
        <f>IF(B599="totale",SUM($N$26:N598),IF($B599="","",((1/$G$18*FISSO!$E$18*#REF!))))</f>
        <v/>
      </c>
      <c r="P599" s="56" t="e">
        <f>IF(B599="totale",SUM($P$26:P599),ROUND(M599,2))</f>
        <v>#VALUE!</v>
      </c>
      <c r="Q599" s="56" t="str">
        <f t="shared" si="55"/>
        <v/>
      </c>
      <c r="R599" s="53" t="str">
        <f>IF(I599="totale",SUM($N$26:R598),IF($B599="","",((1/$G$18*FISSO!$E$18*#REF!))))</f>
        <v/>
      </c>
      <c r="S599" s="45"/>
    </row>
    <row r="600" spans="2:19" ht="15" x14ac:dyDescent="0.3">
      <c r="B600" s="29"/>
      <c r="C600" s="36"/>
      <c r="D600" s="29"/>
      <c r="E600" s="29"/>
      <c r="F600" s="29"/>
      <c r="G600" s="29"/>
      <c r="H600" s="29"/>
      <c r="I600" s="29"/>
      <c r="J600" s="29"/>
      <c r="K600" s="29"/>
      <c r="L600" s="23" t="str">
        <f t="shared" si="54"/>
        <v/>
      </c>
      <c r="M600" s="90" t="str">
        <f>IF(B600="totale",SUM(M$26:$M599),IF(B600="","",1/$G$18*FISSO!$D$18*K600))</f>
        <v/>
      </c>
      <c r="N600" s="53" t="str">
        <f>IF(B600="totale",SUM($N$26:N599),IF($B600="","",((1/$G$18*FISSO!$E$18*#REF!))))</f>
        <v/>
      </c>
      <c r="P600" s="56" t="e">
        <f>IF(B600="totale",SUM($P$26:P600),ROUND(M600,2))</f>
        <v>#VALUE!</v>
      </c>
      <c r="Q600" s="56" t="str">
        <f t="shared" si="55"/>
        <v/>
      </c>
      <c r="R600" s="53" t="str">
        <f>IF(I600="totale",SUM($N$26:R599),IF($B600="","",((1/$G$18*FISSO!$E$18*#REF!))))</f>
        <v/>
      </c>
      <c r="S600" s="45"/>
    </row>
    <row r="601" spans="2:19" ht="15" x14ac:dyDescent="0.3">
      <c r="L601" s="23" t="str">
        <f t="shared" si="54"/>
        <v/>
      </c>
      <c r="M601" s="90" t="str">
        <f>IF(B601="totale",SUM(M$26:$M600),IF(B601="","",1/$G$18*FISSO!$D$18*K601))</f>
        <v/>
      </c>
      <c r="N601" s="53" t="str">
        <f>IF(B601="totale",SUM($N$26:N600),IF($B601="","",((1/$G$18*FISSO!$E$18*#REF!))))</f>
        <v/>
      </c>
      <c r="P601" s="56" t="e">
        <f>IF(B601="totale",SUM($P$26:P601),ROUND(M601,2))</f>
        <v>#VALUE!</v>
      </c>
      <c r="Q601" s="56" t="str">
        <f t="shared" si="55"/>
        <v/>
      </c>
      <c r="R601" s="53" t="str">
        <f>IF(I601="totale",SUM($N$26:R600),IF($B601="","",((1/$G$18*FISSO!$E$18*#REF!))))</f>
        <v/>
      </c>
      <c r="S601" s="45"/>
    </row>
    <row r="602" spans="2:19" ht="15" x14ac:dyDescent="0.3">
      <c r="L602" s="23" t="str">
        <f t="shared" si="54"/>
        <v/>
      </c>
      <c r="M602" s="90" t="str">
        <f>IF(B602="totale",SUM(M$26:$M601),IF(B602="","",1/$G$18*FISSO!$D$18*K602))</f>
        <v/>
      </c>
      <c r="N602" s="53" t="str">
        <f>IF(B602="totale",SUM($N$26:N601),IF($B602="","",((1/$G$18*FISSO!$E$18*#REF!))))</f>
        <v/>
      </c>
      <c r="P602" s="56" t="e">
        <f>IF(B602="totale",SUM($P$26:P602),ROUND(M602,2))</f>
        <v>#VALUE!</v>
      </c>
      <c r="Q602" s="56" t="str">
        <f t="shared" si="55"/>
        <v/>
      </c>
      <c r="R602" s="53" t="str">
        <f>IF(I602="totale",SUM($N$26:R601),IF($B602="","",((1/$G$18*FISSO!$E$18*#REF!))))</f>
        <v/>
      </c>
      <c r="S602" s="45"/>
    </row>
    <row r="603" spans="2:19" ht="15" x14ac:dyDescent="0.3">
      <c r="L603" s="23" t="str">
        <f t="shared" si="54"/>
        <v/>
      </c>
      <c r="M603" s="90" t="str">
        <f>IF(B603="totale",SUM(M$26:$M602),IF(B603="","",1/$G$18*FISSO!$D$18*K603))</f>
        <v/>
      </c>
      <c r="N603" s="53" t="str">
        <f>IF(B603="totale",SUM($N$26:N602),IF($B603="","",((1/$G$18*FISSO!$E$18*#REF!))))</f>
        <v/>
      </c>
      <c r="P603" s="56" t="e">
        <f>IF(B603="totale",SUM($P$26:P603),ROUND(M603,2))</f>
        <v>#VALUE!</v>
      </c>
      <c r="Q603" s="56" t="str">
        <f t="shared" si="55"/>
        <v/>
      </c>
      <c r="R603" s="53" t="str">
        <f>IF(I603="totale",SUM($N$26:R602),IF($B603="","",((1/$G$18*FISSO!$E$18*#REF!))))</f>
        <v/>
      </c>
      <c r="S603" s="45"/>
    </row>
    <row r="604" spans="2:19" ht="15" x14ac:dyDescent="0.3">
      <c r="L604" s="23" t="str">
        <f t="shared" si="54"/>
        <v/>
      </c>
      <c r="M604" s="90" t="str">
        <f>IF(B604="totale",SUM(M$26:$M603),IF(B604="","",1/$G$18*FISSO!$D$18*K604))</f>
        <v/>
      </c>
      <c r="N604" s="53" t="str">
        <f>IF(B604="totale",SUM($N$26:N603),IF($B604="","",((1/$G$18*FISSO!$E$18*#REF!))))</f>
        <v/>
      </c>
      <c r="P604" s="56" t="e">
        <f>IF(B604="totale",SUM($P$26:P604),ROUND(M604,2))</f>
        <v>#VALUE!</v>
      </c>
      <c r="Q604" s="56" t="str">
        <f t="shared" si="55"/>
        <v/>
      </c>
      <c r="R604" s="53" t="str">
        <f>IF(I604="totale",SUM($N$26:R603),IF($B604="","",((1/$G$18*FISSO!$E$18*#REF!))))</f>
        <v/>
      </c>
      <c r="S604" s="45"/>
    </row>
    <row r="605" spans="2:19" ht="15" x14ac:dyDescent="0.3">
      <c r="L605" s="23" t="str">
        <f t="shared" si="54"/>
        <v/>
      </c>
      <c r="M605" s="90" t="str">
        <f>IF(B605="totale",SUM(M$26:$M604),IF(B605="","",1/$G$18*FISSO!$D$18*K605))</f>
        <v/>
      </c>
      <c r="N605" s="53" t="str">
        <f>IF(B605="totale",SUM($N$26:N604),IF($B605="","",((1/$G$18*FISSO!$E$18*#REF!))))</f>
        <v/>
      </c>
      <c r="P605" s="56" t="e">
        <f>IF(B605="totale",SUM($P$26:P605),ROUND(M605,2))</f>
        <v>#VALUE!</v>
      </c>
      <c r="Q605" s="56" t="str">
        <f t="shared" si="55"/>
        <v/>
      </c>
      <c r="R605" s="53" t="str">
        <f>IF(I605="totale",SUM($N$26:R604),IF($B605="","",((1/$G$18*FISSO!$E$18*#REF!))))</f>
        <v/>
      </c>
      <c r="S605" s="45"/>
    </row>
    <row r="606" spans="2:19" ht="15" x14ac:dyDescent="0.3">
      <c r="L606" s="23" t="str">
        <f t="shared" si="54"/>
        <v/>
      </c>
      <c r="M606" s="90" t="str">
        <f>IF(B606="totale",SUM(M$26:$M605),IF(B606="","",1/$G$18*FISSO!$D$18*K606))</f>
        <v/>
      </c>
      <c r="N606" s="53" t="str">
        <f>IF(B606="totale",SUM($N$26:N605),IF($B606="","",((1/$G$18*FISSO!$E$18*#REF!))))</f>
        <v/>
      </c>
      <c r="P606" s="56" t="e">
        <f>IF(B606="totale",SUM($P$26:P606),ROUND(M606,2))</f>
        <v>#VALUE!</v>
      </c>
      <c r="Q606" s="56" t="str">
        <f t="shared" si="55"/>
        <v/>
      </c>
      <c r="R606" s="53" t="str">
        <f>IF(I606="totale",SUM($N$26:R605),IF($B606="","",((1/$G$18*FISSO!$E$18*#REF!))))</f>
        <v/>
      </c>
      <c r="S606" s="45"/>
    </row>
    <row r="607" spans="2:19" ht="15" x14ac:dyDescent="0.3">
      <c r="L607" s="23" t="str">
        <f t="shared" si="54"/>
        <v/>
      </c>
      <c r="M607" s="90" t="str">
        <f>IF(B607="totale",SUM(M$26:$M606),IF(B607="","",1/$G$18*FISSO!$D$18*K607))</f>
        <v/>
      </c>
      <c r="N607" s="53" t="str">
        <f>IF(B607="totale",SUM($N$26:N606),IF($B607="","",((1/$G$18*FISSO!$E$18*#REF!))))</f>
        <v/>
      </c>
      <c r="P607" s="56" t="e">
        <f>IF(B607="totale",SUM($P$26:P607),ROUND(M607,2))</f>
        <v>#VALUE!</v>
      </c>
      <c r="Q607" s="56" t="str">
        <f t="shared" si="55"/>
        <v/>
      </c>
      <c r="R607" s="53" t="str">
        <f>IF(I607="totale",SUM($N$26:R606),IF($B607="","",((1/$G$18*FISSO!$E$18*#REF!))))</f>
        <v/>
      </c>
      <c r="S607" s="45"/>
    </row>
    <row r="608" spans="2:19" ht="15" x14ac:dyDescent="0.3">
      <c r="L608" s="23" t="str">
        <f t="shared" si="54"/>
        <v/>
      </c>
      <c r="M608" s="90" t="str">
        <f>IF(B608="totale",SUM(M$26:$M607),IF(B608="","",1/$G$18*FISSO!$D$18*K608))</f>
        <v/>
      </c>
      <c r="N608" s="53" t="str">
        <f>IF(B608="totale",SUM($N$26:N607),IF($B608="","",((1/$G$18*FISSO!$E$18*#REF!))))</f>
        <v/>
      </c>
      <c r="P608" s="56" t="e">
        <f>IF(B608="totale",SUM($P$26:P608),ROUND(M608,2))</f>
        <v>#VALUE!</v>
      </c>
      <c r="Q608" s="56" t="str">
        <f t="shared" si="55"/>
        <v/>
      </c>
      <c r="R608" s="53" t="str">
        <f>IF(I608="totale",SUM($N$26:R607),IF($B608="","",((1/$G$18*FISSO!$E$18*#REF!))))</f>
        <v/>
      </c>
      <c r="S608" s="45"/>
    </row>
    <row r="609" spans="12:19" ht="15" x14ac:dyDescent="0.3">
      <c r="L609" s="23" t="str">
        <f t="shared" si="54"/>
        <v/>
      </c>
      <c r="M609" s="90" t="str">
        <f>IF(B609="totale",SUM(M$26:$M608),IF(B609="","",1/$G$18*FISSO!$D$18*K609))</f>
        <v/>
      </c>
      <c r="N609" s="53" t="str">
        <f>IF(B609="totale",SUM($N$26:N608),IF($B609="","",((1/$G$18*FISSO!$E$18*#REF!))))</f>
        <v/>
      </c>
      <c r="P609" s="56" t="e">
        <f>IF(B609="totale",SUM($P$26:P609),ROUND(M609,2))</f>
        <v>#VALUE!</v>
      </c>
      <c r="Q609" s="56" t="str">
        <f t="shared" si="55"/>
        <v/>
      </c>
      <c r="R609" s="53" t="str">
        <f>IF(I609="totale",SUM($N$26:R608),IF($B609="","",((1/$G$18*FISSO!$E$18*#REF!))))</f>
        <v/>
      </c>
      <c r="S609" s="45"/>
    </row>
    <row r="610" spans="12:19" ht="15" x14ac:dyDescent="0.3">
      <c r="L610" s="23" t="str">
        <f t="shared" si="54"/>
        <v/>
      </c>
      <c r="M610" s="90" t="str">
        <f>IF(B610="totale",SUM(M$26:$M609),IF(B610="","",1/$G$18*FISSO!$D$18*K610))</f>
        <v/>
      </c>
      <c r="N610" s="53" t="str">
        <f>IF(B610="totale",SUM($N$26:N609),IF($B610="","",((1/$G$18*FISSO!$E$18*#REF!))))</f>
        <v/>
      </c>
      <c r="P610" s="56" t="e">
        <f>IF(B610="totale",SUM($P$26:P610),ROUND(M610,2))</f>
        <v>#VALUE!</v>
      </c>
      <c r="Q610" s="56" t="str">
        <f t="shared" si="55"/>
        <v/>
      </c>
      <c r="R610" s="53" t="str">
        <f>IF(I610="totale",SUM($N$26:R609),IF($B610="","",((1/$G$18*FISSO!$E$18*#REF!))))</f>
        <v/>
      </c>
      <c r="S610" s="45"/>
    </row>
    <row r="611" spans="12:19" ht="15" x14ac:dyDescent="0.3">
      <c r="L611" s="23" t="str">
        <f t="shared" si="54"/>
        <v/>
      </c>
      <c r="M611" s="90" t="str">
        <f>IF(B611="totale",SUM(M$26:$M610),IF(B611="","",1/$G$18*FISSO!$D$18*K611))</f>
        <v/>
      </c>
      <c r="N611" s="53" t="str">
        <f>IF(B611="totale",SUM($N$26:N610),IF($B611="","",((1/$G$18*FISSO!$E$18*#REF!))))</f>
        <v/>
      </c>
      <c r="P611" s="56" t="e">
        <f>IF(B611="totale",SUM($P$26:P611),ROUND(M611,2))</f>
        <v>#VALUE!</v>
      </c>
      <c r="Q611" s="56" t="str">
        <f t="shared" si="55"/>
        <v/>
      </c>
      <c r="R611" s="53" t="str">
        <f>IF(I611="totale",SUM($N$26:R610),IF($B611="","",((1/$G$18*FISSO!$E$18*#REF!))))</f>
        <v/>
      </c>
      <c r="S611" s="45"/>
    </row>
    <row r="612" spans="12:19" ht="15" x14ac:dyDescent="0.3">
      <c r="L612" s="23" t="str">
        <f t="shared" si="54"/>
        <v/>
      </c>
      <c r="M612" s="90" t="str">
        <f>IF(B612="totale",SUM(M$26:$M611),IF(B612="","",1/$G$18*FISSO!$D$18*K612))</f>
        <v/>
      </c>
      <c r="N612" s="53" t="str">
        <f>IF(B612="totale",SUM($N$26:N611),IF($B612="","",((1/$G$18*FISSO!$E$18*#REF!))))</f>
        <v/>
      </c>
      <c r="P612" s="56" t="e">
        <f>IF(B612="totale",SUM($P$26:P612),ROUND(M612,2))</f>
        <v>#VALUE!</v>
      </c>
      <c r="Q612" s="56" t="str">
        <f t="shared" si="55"/>
        <v/>
      </c>
      <c r="R612" s="53" t="str">
        <f>IF(I612="totale",SUM($N$26:R611),IF($B612="","",((1/$G$18*FISSO!$E$18*#REF!))))</f>
        <v/>
      </c>
      <c r="S612" s="45"/>
    </row>
    <row r="613" spans="12:19" ht="15" x14ac:dyDescent="0.3">
      <c r="L613" s="23" t="str">
        <f t="shared" ref="L613:L676" si="56">IF(B613="","",G613+K613)</f>
        <v/>
      </c>
      <c r="M613" s="90" t="str">
        <f>IF(B613="totale",SUM(M$26:$M612),IF(B613="","",1/$G$18*FISSO!$D$18*K613))</f>
        <v/>
      </c>
      <c r="N613" s="53" t="str">
        <f>IF(B613="totale",SUM($N$26:N612),IF($B613="","",((1/$G$18*FISSO!$E$18*#REF!))))</f>
        <v/>
      </c>
      <c r="P613" s="56" t="e">
        <f>IF(B613="totale",SUM($P$26:P613),ROUND(M613,2))</f>
        <v>#VALUE!</v>
      </c>
      <c r="Q613" s="56" t="str">
        <f t="shared" ref="Q613:Q676" si="57">IF(B613="","",P613)</f>
        <v/>
      </c>
      <c r="R613" s="53" t="str">
        <f>IF(I613="totale",SUM($N$26:R612),IF($B613="","",((1/$G$18*FISSO!$E$18*#REF!))))</f>
        <v/>
      </c>
      <c r="S613" s="45"/>
    </row>
    <row r="614" spans="12:19" ht="15" x14ac:dyDescent="0.3">
      <c r="L614" s="23" t="str">
        <f t="shared" si="56"/>
        <v/>
      </c>
      <c r="M614" s="90" t="str">
        <f>IF(B614="totale",SUM(M$26:$M613),IF(B614="","",1/$G$18*FISSO!$D$18*K614))</f>
        <v/>
      </c>
      <c r="N614" s="53" t="str">
        <f>IF(B614="totale",SUM($N$26:N613),IF($B614="","",((1/$G$18*FISSO!$E$18*#REF!))))</f>
        <v/>
      </c>
      <c r="P614" s="56" t="e">
        <f>IF(B614="totale",SUM($P$26:P614),ROUND(M614,2))</f>
        <v>#VALUE!</v>
      </c>
      <c r="Q614" s="56" t="str">
        <f t="shared" si="57"/>
        <v/>
      </c>
      <c r="R614" s="53" t="str">
        <f>IF(I614="totale",SUM($N$26:R613),IF($B614="","",((1/$G$18*FISSO!$E$18*#REF!))))</f>
        <v/>
      </c>
      <c r="S614" s="45"/>
    </row>
    <row r="615" spans="12:19" ht="15" x14ac:dyDescent="0.3">
      <c r="L615" s="23" t="str">
        <f t="shared" si="56"/>
        <v/>
      </c>
      <c r="M615" s="90" t="str">
        <f>IF(B615="totale",SUM(M$26:$M614),IF(B615="","",1/$G$18*FISSO!$D$18*K615))</f>
        <v/>
      </c>
      <c r="N615" s="53" t="str">
        <f>IF(B615="totale",SUM($N$26:N614),IF($B615="","",((1/$G$18*FISSO!$E$18*#REF!))))</f>
        <v/>
      </c>
      <c r="P615" s="56" t="e">
        <f>IF(B615="totale",SUM($P$26:P615),ROUND(M615,2))</f>
        <v>#VALUE!</v>
      </c>
      <c r="Q615" s="56" t="str">
        <f t="shared" si="57"/>
        <v/>
      </c>
      <c r="R615" s="53" t="str">
        <f>IF(I615="totale",SUM($N$26:R614),IF($B615="","",((1/$G$18*FISSO!$E$18*#REF!))))</f>
        <v/>
      </c>
      <c r="S615" s="45"/>
    </row>
    <row r="616" spans="12:19" ht="15" x14ac:dyDescent="0.3">
      <c r="L616" s="23" t="str">
        <f t="shared" si="56"/>
        <v/>
      </c>
      <c r="M616" s="90" t="str">
        <f>IF(B616="totale",SUM(M$26:$M615),IF(B616="","",1/$G$18*FISSO!$D$18*K616))</f>
        <v/>
      </c>
      <c r="N616" s="53" t="str">
        <f>IF(B616="totale",SUM($N$26:N615),IF($B616="","",((1/$G$18*FISSO!$E$18*#REF!))))</f>
        <v/>
      </c>
      <c r="P616" s="56" t="e">
        <f>IF(B616="totale",SUM($P$26:P616),ROUND(M616,2))</f>
        <v>#VALUE!</v>
      </c>
      <c r="Q616" s="56" t="str">
        <f t="shared" si="57"/>
        <v/>
      </c>
      <c r="R616" s="53" t="str">
        <f>IF(I616="totale",SUM($N$26:R615),IF($B616="","",((1/$G$18*FISSO!$E$18*#REF!))))</f>
        <v/>
      </c>
      <c r="S616" s="45"/>
    </row>
    <row r="617" spans="12:19" ht="15" x14ac:dyDescent="0.3">
      <c r="L617" s="23" t="str">
        <f t="shared" si="56"/>
        <v/>
      </c>
      <c r="M617" s="90" t="str">
        <f>IF(B617="totale",SUM(M$26:$M616),IF(B617="","",1/$G$18*FISSO!$D$18*K617))</f>
        <v/>
      </c>
      <c r="N617" s="53" t="str">
        <f>IF(B617="totale",SUM($N$26:N616),IF($B617="","",((1/$G$18*FISSO!$E$18*#REF!))))</f>
        <v/>
      </c>
      <c r="P617" s="56" t="e">
        <f>IF(B617="totale",SUM($P$26:P617),ROUND(M617,2))</f>
        <v>#VALUE!</v>
      </c>
      <c r="Q617" s="56" t="str">
        <f t="shared" si="57"/>
        <v/>
      </c>
      <c r="R617" s="53" t="str">
        <f>IF(I617="totale",SUM($N$26:R616),IF($B617="","",((1/$G$18*FISSO!$E$18*#REF!))))</f>
        <v/>
      </c>
      <c r="S617" s="45"/>
    </row>
    <row r="618" spans="12:19" ht="15" x14ac:dyDescent="0.3">
      <c r="L618" s="23" t="str">
        <f t="shared" si="56"/>
        <v/>
      </c>
      <c r="M618" s="90" t="str">
        <f>IF(B618="totale",SUM(M$26:$M617),IF(B618="","",1/$G$18*FISSO!$D$18*K618))</f>
        <v/>
      </c>
      <c r="N618" s="53" t="str">
        <f>IF(B618="totale",SUM($N$26:N617),IF($B618="","",((1/$G$18*FISSO!$E$18*#REF!))))</f>
        <v/>
      </c>
      <c r="P618" s="56" t="e">
        <f>IF(B618="totale",SUM($P$26:P618),ROUND(M618,2))</f>
        <v>#VALUE!</v>
      </c>
      <c r="Q618" s="56" t="str">
        <f t="shared" si="57"/>
        <v/>
      </c>
      <c r="R618" s="53" t="str">
        <f>IF(I618="totale",SUM($N$26:R617),IF($B618="","",((1/$G$18*FISSO!$E$18*#REF!))))</f>
        <v/>
      </c>
      <c r="S618" s="45"/>
    </row>
    <row r="619" spans="12:19" ht="15" x14ac:dyDescent="0.3">
      <c r="L619" s="23" t="str">
        <f t="shared" si="56"/>
        <v/>
      </c>
      <c r="M619" s="90" t="str">
        <f>IF(B619="totale",SUM(M$26:$M618),IF(B619="","",1/$G$18*FISSO!$D$18*K619))</f>
        <v/>
      </c>
      <c r="N619" s="53" t="str">
        <f>IF(B619="totale",SUM($N$26:N618),IF($B619="","",((1/$G$18*FISSO!$E$18*#REF!))))</f>
        <v/>
      </c>
      <c r="P619" s="56" t="e">
        <f>IF(B619="totale",SUM($P$26:P619),ROUND(M619,2))</f>
        <v>#VALUE!</v>
      </c>
      <c r="Q619" s="56" t="str">
        <f t="shared" si="57"/>
        <v/>
      </c>
      <c r="R619" s="53" t="str">
        <f>IF(I619="totale",SUM($N$26:R618),IF($B619="","",((1/$G$18*FISSO!$E$18*#REF!))))</f>
        <v/>
      </c>
      <c r="S619" s="45"/>
    </row>
    <row r="620" spans="12:19" ht="15" x14ac:dyDescent="0.3">
      <c r="L620" s="23" t="str">
        <f t="shared" si="56"/>
        <v/>
      </c>
      <c r="M620" s="90" t="str">
        <f>IF(B620="totale",SUM(M$26:$M619),IF(B620="","",1/$G$18*FISSO!$D$18*K620))</f>
        <v/>
      </c>
      <c r="N620" s="53" t="str">
        <f>IF(B620="totale",SUM($N$26:N619),IF($B620="","",((1/$G$18*FISSO!$E$18*#REF!))))</f>
        <v/>
      </c>
      <c r="P620" s="56" t="e">
        <f>IF(B620="totale",SUM($P$26:P620),ROUND(M620,2))</f>
        <v>#VALUE!</v>
      </c>
      <c r="Q620" s="56" t="str">
        <f t="shared" si="57"/>
        <v/>
      </c>
      <c r="R620" s="53" t="str">
        <f>IF(I620="totale",SUM($N$26:R619),IF($B620="","",((1/$G$18*FISSO!$E$18*#REF!))))</f>
        <v/>
      </c>
      <c r="S620" s="45"/>
    </row>
    <row r="621" spans="12:19" ht="15" x14ac:dyDescent="0.3">
      <c r="L621" s="23" t="str">
        <f t="shared" si="56"/>
        <v/>
      </c>
      <c r="M621" s="90" t="str">
        <f>IF(B621="totale",SUM(M$26:$M620),IF(B621="","",1/$G$18*FISSO!$D$18*K621))</f>
        <v/>
      </c>
      <c r="N621" s="53" t="str">
        <f>IF(B621="totale",SUM($N$26:N620),IF($B621="","",((1/$G$18*FISSO!$E$18*#REF!))))</f>
        <v/>
      </c>
      <c r="P621" s="56" t="e">
        <f>IF(B621="totale",SUM($P$26:P621),ROUND(M621,2))</f>
        <v>#VALUE!</v>
      </c>
      <c r="Q621" s="56" t="str">
        <f t="shared" si="57"/>
        <v/>
      </c>
      <c r="R621" s="53" t="str">
        <f>IF(I621="totale",SUM($N$26:R620),IF($B621="","",((1/$G$18*FISSO!$E$18*#REF!))))</f>
        <v/>
      </c>
      <c r="S621" s="45"/>
    </row>
    <row r="622" spans="12:19" ht="15" x14ac:dyDescent="0.3">
      <c r="L622" s="23" t="str">
        <f t="shared" si="56"/>
        <v/>
      </c>
      <c r="M622" s="90" t="str">
        <f>IF(B622="totale",SUM(M$26:$M621),IF(B622="","",1/$G$18*FISSO!$D$18*K622))</f>
        <v/>
      </c>
      <c r="N622" s="53" t="str">
        <f>IF(B622="totale",SUM($N$26:N621),IF($B622="","",((1/$G$18*FISSO!$E$18*#REF!))))</f>
        <v/>
      </c>
      <c r="P622" s="56" t="e">
        <f>IF(B622="totale",SUM($P$26:P622),ROUND(M622,2))</f>
        <v>#VALUE!</v>
      </c>
      <c r="Q622" s="56" t="str">
        <f t="shared" si="57"/>
        <v/>
      </c>
      <c r="R622" s="53" t="str">
        <f>IF(I622="totale",SUM($N$26:R621),IF($B622="","",((1/$G$18*FISSO!$E$18*#REF!))))</f>
        <v/>
      </c>
      <c r="S622" s="45"/>
    </row>
    <row r="623" spans="12:19" ht="15" x14ac:dyDescent="0.3">
      <c r="L623" s="23" t="str">
        <f t="shared" si="56"/>
        <v/>
      </c>
      <c r="M623" s="90" t="str">
        <f>IF(B623="totale",SUM(M$26:$M622),IF(B623="","",1/$G$18*FISSO!$D$18*K623))</f>
        <v/>
      </c>
      <c r="N623" s="53" t="str">
        <f>IF(B623="totale",SUM($N$26:N622),IF($B623="","",((1/$G$18*FISSO!$E$18*#REF!))))</f>
        <v/>
      </c>
      <c r="P623" s="56" t="e">
        <f>IF(B623="totale",SUM($P$26:P623),ROUND(M623,2))</f>
        <v>#VALUE!</v>
      </c>
      <c r="Q623" s="56" t="str">
        <f t="shared" si="57"/>
        <v/>
      </c>
      <c r="R623" s="53" t="str">
        <f>IF(I623="totale",SUM($N$26:R622),IF($B623="","",((1/$G$18*FISSO!$E$18*#REF!))))</f>
        <v/>
      </c>
      <c r="S623" s="45"/>
    </row>
    <row r="624" spans="12:19" ht="15" x14ac:dyDescent="0.3">
      <c r="L624" s="23" t="str">
        <f t="shared" si="56"/>
        <v/>
      </c>
      <c r="M624" s="90" t="str">
        <f>IF(B624="totale",SUM(M$26:$M623),IF(B624="","",1/$G$18*FISSO!$D$18*K624))</f>
        <v/>
      </c>
      <c r="N624" s="53" t="str">
        <f>IF(B624="totale",SUM($N$26:N623),IF($B624="","",((1/$G$18*FISSO!$E$18*#REF!))))</f>
        <v/>
      </c>
      <c r="P624" s="56" t="e">
        <f>IF(B624="totale",SUM($P$26:P624),ROUND(M624,2))</f>
        <v>#VALUE!</v>
      </c>
      <c r="Q624" s="56" t="str">
        <f t="shared" si="57"/>
        <v/>
      </c>
      <c r="R624" s="53" t="str">
        <f>IF(I624="totale",SUM($N$26:R623),IF($B624="","",((1/$G$18*FISSO!$E$18*#REF!))))</f>
        <v/>
      </c>
      <c r="S624" s="45"/>
    </row>
    <row r="625" spans="12:19" ht="15" x14ac:dyDescent="0.3">
      <c r="L625" s="23" t="str">
        <f t="shared" si="56"/>
        <v/>
      </c>
      <c r="M625" s="90" t="str">
        <f>IF(B625="totale",SUM(M$26:$M624),IF(B625="","",1/$G$18*FISSO!$D$18*K625))</f>
        <v/>
      </c>
      <c r="N625" s="53" t="str">
        <f>IF(B625="totale",SUM($N$26:N624),IF($B625="","",((1/$G$18*FISSO!$E$18*#REF!))))</f>
        <v/>
      </c>
      <c r="P625" s="56" t="e">
        <f>IF(B625="totale",SUM($P$26:P625),ROUND(M625,2))</f>
        <v>#VALUE!</v>
      </c>
      <c r="Q625" s="56" t="str">
        <f t="shared" si="57"/>
        <v/>
      </c>
      <c r="R625" s="53" t="str">
        <f>IF(I625="totale",SUM($N$26:R624),IF($B625="","",((1/$G$18*FISSO!$E$18*#REF!))))</f>
        <v/>
      </c>
      <c r="S625" s="45"/>
    </row>
    <row r="626" spans="12:19" ht="15" x14ac:dyDescent="0.3">
      <c r="L626" s="23" t="str">
        <f t="shared" si="56"/>
        <v/>
      </c>
      <c r="M626" s="90" t="str">
        <f>IF(B626="totale",SUM(M$26:$M625),IF(B626="","",1/$G$18*FISSO!$D$18*K626))</f>
        <v/>
      </c>
      <c r="N626" s="53" t="str">
        <f>IF(B626="totale",SUM($N$26:N625),IF($B626="","",((1/$G$18*FISSO!$E$18*#REF!))))</f>
        <v/>
      </c>
      <c r="P626" s="56" t="e">
        <f>IF(B626="totale",SUM($P$26:P626),ROUND(M626,2))</f>
        <v>#VALUE!</v>
      </c>
      <c r="Q626" s="56" t="str">
        <f t="shared" si="57"/>
        <v/>
      </c>
      <c r="R626" s="53" t="str">
        <f>IF(I626="totale",SUM($N$26:R625),IF($B626="","",((1/$G$18*FISSO!$E$18*#REF!))))</f>
        <v/>
      </c>
      <c r="S626" s="45"/>
    </row>
    <row r="627" spans="12:19" ht="15" x14ac:dyDescent="0.3">
      <c r="L627" s="23" t="str">
        <f t="shared" si="56"/>
        <v/>
      </c>
      <c r="M627" s="90" t="str">
        <f>IF(B627="totale",SUM(M$26:$M626),IF(B627="","",1/$G$18*FISSO!$D$18*K627))</f>
        <v/>
      </c>
      <c r="N627" s="53" t="str">
        <f>IF(B627="totale",SUM($N$26:N626),IF($B627="","",((1/$G$18*FISSO!$E$18*#REF!))))</f>
        <v/>
      </c>
      <c r="P627" s="56" t="e">
        <f>IF(B627="totale",SUM($P$26:P627),ROUND(M627,2))</f>
        <v>#VALUE!</v>
      </c>
      <c r="Q627" s="56" t="str">
        <f t="shared" si="57"/>
        <v/>
      </c>
      <c r="R627" s="53" t="str">
        <f>IF(I627="totale",SUM($N$26:R626),IF($B627="","",((1/$G$18*FISSO!$E$18*#REF!))))</f>
        <v/>
      </c>
      <c r="S627" s="45"/>
    </row>
    <row r="628" spans="12:19" ht="15" x14ac:dyDescent="0.3">
      <c r="L628" s="23" t="str">
        <f t="shared" si="56"/>
        <v/>
      </c>
      <c r="M628" s="90" t="str">
        <f>IF(B628="totale",SUM(M$26:$M627),IF(B628="","",1/$G$18*FISSO!$D$18*K628))</f>
        <v/>
      </c>
      <c r="N628" s="53" t="str">
        <f>IF(B628="totale",SUM($N$26:N627),IF($B628="","",((1/$G$18*FISSO!$E$18*#REF!))))</f>
        <v/>
      </c>
      <c r="P628" s="56" t="e">
        <f>IF(B628="totale",SUM($P$26:P628),ROUND(M628,2))</f>
        <v>#VALUE!</v>
      </c>
      <c r="Q628" s="56" t="str">
        <f t="shared" si="57"/>
        <v/>
      </c>
      <c r="R628" s="53" t="str">
        <f>IF(I628="totale",SUM($N$26:R627),IF($B628="","",((1/$G$18*FISSO!$E$18*#REF!))))</f>
        <v/>
      </c>
      <c r="S628" s="45"/>
    </row>
    <row r="629" spans="12:19" ht="15" x14ac:dyDescent="0.3">
      <c r="L629" s="23" t="str">
        <f t="shared" si="56"/>
        <v/>
      </c>
      <c r="M629" s="90" t="str">
        <f>IF(B629="totale",SUM(M$26:$M628),IF(B629="","",1/$G$18*FISSO!$D$18*K629))</f>
        <v/>
      </c>
      <c r="N629" s="53" t="str">
        <f>IF(B629="totale",SUM($N$26:N628),IF($B629="","",((1/$G$18*FISSO!$E$18*#REF!))))</f>
        <v/>
      </c>
      <c r="P629" s="56" t="e">
        <f>IF(B629="totale",SUM($P$26:P629),ROUND(M629,2))</f>
        <v>#VALUE!</v>
      </c>
      <c r="Q629" s="56" t="str">
        <f t="shared" si="57"/>
        <v/>
      </c>
      <c r="R629" s="53" t="str">
        <f>IF(I629="totale",SUM($N$26:R628),IF($B629="","",((1/$G$18*FISSO!$E$18*#REF!))))</f>
        <v/>
      </c>
      <c r="S629" s="45"/>
    </row>
    <row r="630" spans="12:19" ht="15" x14ac:dyDescent="0.3">
      <c r="L630" s="23" t="str">
        <f t="shared" si="56"/>
        <v/>
      </c>
      <c r="M630" s="90" t="str">
        <f>IF(B630="totale",SUM(M$26:$M629),IF(B630="","",1/$G$18*FISSO!$D$18*K630))</f>
        <v/>
      </c>
      <c r="N630" s="53" t="str">
        <f>IF(B630="totale",SUM($N$26:N629),IF($B630="","",((1/$G$18*FISSO!$E$18*#REF!))))</f>
        <v/>
      </c>
      <c r="P630" s="56" t="e">
        <f>IF(B630="totale",SUM($P$26:P630),ROUND(M630,2))</f>
        <v>#VALUE!</v>
      </c>
      <c r="Q630" s="56" t="str">
        <f t="shared" si="57"/>
        <v/>
      </c>
      <c r="R630" s="53" t="str">
        <f>IF(I630="totale",SUM($N$26:R629),IF($B630="","",((1/$G$18*FISSO!$E$18*#REF!))))</f>
        <v/>
      </c>
      <c r="S630" s="45"/>
    </row>
    <row r="631" spans="12:19" ht="15" x14ac:dyDescent="0.3">
      <c r="L631" s="23" t="str">
        <f t="shared" si="56"/>
        <v/>
      </c>
      <c r="M631" s="90" t="str">
        <f>IF(B631="totale",SUM(M$26:$M630),IF(B631="","",1/$G$18*FISSO!$D$18*K631))</f>
        <v/>
      </c>
      <c r="N631" s="53" t="str">
        <f>IF(B631="totale",SUM($N$26:N630),IF($B631="","",((1/$G$18*FISSO!$E$18*#REF!))))</f>
        <v/>
      </c>
      <c r="P631" s="56" t="e">
        <f>IF(B631="totale",SUM($P$26:P631),ROUND(M631,2))</f>
        <v>#VALUE!</v>
      </c>
      <c r="Q631" s="56" t="str">
        <f t="shared" si="57"/>
        <v/>
      </c>
      <c r="R631" s="53" t="str">
        <f>IF(I631="totale",SUM($N$26:R630),IF($B631="","",((1/$G$18*FISSO!$E$18*#REF!))))</f>
        <v/>
      </c>
      <c r="S631" s="45"/>
    </row>
    <row r="632" spans="12:19" ht="15" x14ac:dyDescent="0.3">
      <c r="L632" s="23" t="str">
        <f t="shared" si="56"/>
        <v/>
      </c>
      <c r="M632" s="90" t="str">
        <f>IF(B632="totale",SUM(M$26:$M631),IF(B632="","",1/$G$18*FISSO!$D$18*K632))</f>
        <v/>
      </c>
      <c r="N632" s="53" t="str">
        <f>IF(B632="totale",SUM($N$26:N631),IF($B632="","",((1/$G$18*FISSO!$E$18*#REF!))))</f>
        <v/>
      </c>
      <c r="P632" s="56" t="e">
        <f>IF(B632="totale",SUM($P$26:P632),ROUND(M632,2))</f>
        <v>#VALUE!</v>
      </c>
      <c r="Q632" s="56" t="str">
        <f t="shared" si="57"/>
        <v/>
      </c>
      <c r="R632" s="53" t="str">
        <f>IF(I632="totale",SUM($N$26:R631),IF($B632="","",((1/$G$18*FISSO!$E$18*#REF!))))</f>
        <v/>
      </c>
      <c r="S632" s="45"/>
    </row>
    <row r="633" spans="12:19" ht="15" x14ac:dyDescent="0.3">
      <c r="L633" s="23" t="str">
        <f t="shared" si="56"/>
        <v/>
      </c>
      <c r="M633" s="90" t="str">
        <f>IF(B633="totale",SUM(M$26:$M632),IF(B633="","",1/$G$18*FISSO!$D$18*K633))</f>
        <v/>
      </c>
      <c r="N633" s="53" t="str">
        <f>IF(B633="totale",SUM($N$26:N632),IF($B633="","",((1/$G$18*FISSO!$E$18*#REF!))))</f>
        <v/>
      </c>
      <c r="P633" s="56" t="e">
        <f>IF(B633="totale",SUM($P$26:P633),ROUND(M633,2))</f>
        <v>#VALUE!</v>
      </c>
      <c r="Q633" s="56" t="str">
        <f t="shared" si="57"/>
        <v/>
      </c>
      <c r="R633" s="53" t="str">
        <f>IF(I633="totale",SUM($N$26:R632),IF($B633="","",((1/$G$18*FISSO!$E$18*#REF!))))</f>
        <v/>
      </c>
      <c r="S633" s="45"/>
    </row>
    <row r="634" spans="12:19" ht="15" x14ac:dyDescent="0.3">
      <c r="L634" s="23" t="str">
        <f t="shared" si="56"/>
        <v/>
      </c>
      <c r="M634" s="90" t="str">
        <f>IF(B634="totale",SUM(M$26:$M633),IF(B634="","",1/$G$18*FISSO!$D$18*K634))</f>
        <v/>
      </c>
      <c r="N634" s="53" t="str">
        <f>IF(B634="totale",SUM($N$26:N633),IF($B634="","",((1/$G$18*FISSO!$E$18*#REF!))))</f>
        <v/>
      </c>
      <c r="P634" s="56" t="e">
        <f>IF(B634="totale",SUM($P$26:P634),ROUND(M634,2))</f>
        <v>#VALUE!</v>
      </c>
      <c r="Q634" s="56" t="str">
        <f t="shared" si="57"/>
        <v/>
      </c>
      <c r="R634" s="53" t="str">
        <f>IF(I634="totale",SUM($N$26:R633),IF($B634="","",((1/$G$18*FISSO!$E$18*#REF!))))</f>
        <v/>
      </c>
      <c r="S634" s="45"/>
    </row>
    <row r="635" spans="12:19" ht="15" x14ac:dyDescent="0.3">
      <c r="L635" s="23" t="str">
        <f t="shared" si="56"/>
        <v/>
      </c>
      <c r="M635" s="90" t="str">
        <f>IF(B635="totale",SUM(M$26:$M634),IF(B635="","",1/$G$18*FISSO!$D$18*K635))</f>
        <v/>
      </c>
      <c r="N635" s="53" t="str">
        <f>IF(B635="totale",SUM($N$26:N634),IF($B635="","",((1/$G$18*FISSO!$E$18*#REF!))))</f>
        <v/>
      </c>
      <c r="P635" s="56" t="e">
        <f>IF(B635="totale",SUM($P$26:P635),ROUND(M635,2))</f>
        <v>#VALUE!</v>
      </c>
      <c r="Q635" s="56" t="str">
        <f t="shared" si="57"/>
        <v/>
      </c>
      <c r="R635" s="53" t="str">
        <f>IF(I635="totale",SUM($N$26:R634),IF($B635="","",((1/$G$18*FISSO!$E$18*#REF!))))</f>
        <v/>
      </c>
      <c r="S635" s="45"/>
    </row>
    <row r="636" spans="12:19" ht="15" x14ac:dyDescent="0.3">
      <c r="L636" s="23" t="str">
        <f t="shared" si="56"/>
        <v/>
      </c>
      <c r="M636" s="90" t="str">
        <f>IF(B636="totale",SUM(M$26:$M635),IF(B636="","",1/$G$18*FISSO!$D$18*K636))</f>
        <v/>
      </c>
      <c r="N636" s="53" t="str">
        <f>IF(B636="totale",SUM($N$26:N635),IF($B636="","",((1/$G$18*FISSO!$E$18*#REF!))))</f>
        <v/>
      </c>
      <c r="P636" s="56" t="e">
        <f>IF(B636="totale",SUM($P$26:P636),ROUND(M636,2))</f>
        <v>#VALUE!</v>
      </c>
      <c r="Q636" s="56" t="str">
        <f t="shared" si="57"/>
        <v/>
      </c>
      <c r="R636" s="53" t="str">
        <f>IF(I636="totale",SUM($N$26:R635),IF($B636="","",((1/$G$18*FISSO!$E$18*#REF!))))</f>
        <v/>
      </c>
      <c r="S636" s="45"/>
    </row>
    <row r="637" spans="12:19" ht="15" x14ac:dyDescent="0.3">
      <c r="L637" s="23" t="str">
        <f t="shared" si="56"/>
        <v/>
      </c>
      <c r="M637" s="90" t="str">
        <f>IF(B637="totale",SUM(M$26:$M636),IF(B637="","",1/$G$18*FISSO!$D$18*K637))</f>
        <v/>
      </c>
      <c r="N637" s="53" t="str">
        <f>IF(B637="totale",SUM($N$26:N636),IF($B637="","",((1/$G$18*FISSO!$E$18*#REF!))))</f>
        <v/>
      </c>
      <c r="P637" s="56" t="e">
        <f>IF(B637="totale",SUM($P$26:P637),ROUND(M637,2))</f>
        <v>#VALUE!</v>
      </c>
      <c r="Q637" s="56" t="str">
        <f t="shared" si="57"/>
        <v/>
      </c>
      <c r="R637" s="53" t="str">
        <f>IF(I637="totale",SUM($N$26:R636),IF($B637="","",((1/$G$18*FISSO!$E$18*#REF!))))</f>
        <v/>
      </c>
      <c r="S637" s="45"/>
    </row>
    <row r="638" spans="12:19" ht="15" x14ac:dyDescent="0.3">
      <c r="L638" s="23" t="str">
        <f t="shared" si="56"/>
        <v/>
      </c>
      <c r="M638" s="90" t="str">
        <f>IF(B638="totale",SUM(M$26:$M637),IF(B638="","",1/$G$18*FISSO!$D$18*K638))</f>
        <v/>
      </c>
      <c r="N638" s="53" t="str">
        <f>IF(B638="totale",SUM($N$26:N637),IF($B638="","",((1/$G$18*FISSO!$E$18*#REF!))))</f>
        <v/>
      </c>
      <c r="P638" s="56" t="e">
        <f>IF(B638="totale",SUM($P$26:P638),ROUND(M638,2))</f>
        <v>#VALUE!</v>
      </c>
      <c r="Q638" s="56" t="str">
        <f t="shared" si="57"/>
        <v/>
      </c>
      <c r="R638" s="53" t="str">
        <f>IF(I638="totale",SUM($N$26:R637),IF($B638="","",((1/$G$18*FISSO!$E$18*#REF!))))</f>
        <v/>
      </c>
      <c r="S638" s="45"/>
    </row>
    <row r="639" spans="12:19" ht="15" x14ac:dyDescent="0.3">
      <c r="L639" s="23" t="str">
        <f t="shared" si="56"/>
        <v/>
      </c>
      <c r="M639" s="90" t="str">
        <f>IF(B639="totale",SUM(M$26:$M638),IF(B639="","",1/$G$18*FISSO!$D$18*K639))</f>
        <v/>
      </c>
      <c r="N639" s="53" t="str">
        <f>IF(B639="totale",SUM($N$26:N638),IF($B639="","",((1/$G$18*FISSO!$E$18*#REF!))))</f>
        <v/>
      </c>
      <c r="P639" s="56" t="e">
        <f>IF(B639="totale",SUM($P$26:P639),ROUND(M639,2))</f>
        <v>#VALUE!</v>
      </c>
      <c r="Q639" s="56" t="str">
        <f t="shared" si="57"/>
        <v/>
      </c>
      <c r="R639" s="53" t="str">
        <f>IF(I639="totale",SUM($N$26:R638),IF($B639="","",((1/$G$18*FISSO!$E$18*#REF!))))</f>
        <v/>
      </c>
      <c r="S639" s="45"/>
    </row>
    <row r="640" spans="12:19" ht="15" x14ac:dyDescent="0.3">
      <c r="L640" s="23" t="str">
        <f t="shared" si="56"/>
        <v/>
      </c>
      <c r="M640" s="90" t="str">
        <f>IF(B640="totale",SUM(M$26:$M639),IF(B640="","",1/$G$18*FISSO!$D$18*K640))</f>
        <v/>
      </c>
      <c r="N640" s="53" t="str">
        <f>IF(B640="totale",SUM($N$26:N639),IF($B640="","",((1/$G$18*FISSO!$E$18*#REF!))))</f>
        <v/>
      </c>
      <c r="P640" s="56" t="e">
        <f>IF(B640="totale",SUM($P$26:P640),ROUND(M640,2))</f>
        <v>#VALUE!</v>
      </c>
      <c r="Q640" s="56" t="str">
        <f t="shared" si="57"/>
        <v/>
      </c>
      <c r="R640" s="53" t="str">
        <f>IF(I640="totale",SUM($N$26:R639),IF($B640="","",((1/$G$18*FISSO!$E$18*#REF!))))</f>
        <v/>
      </c>
      <c r="S640" s="45"/>
    </row>
    <row r="641" spans="12:19" ht="15" x14ac:dyDescent="0.3">
      <c r="L641" s="23" t="str">
        <f t="shared" si="56"/>
        <v/>
      </c>
      <c r="M641" s="90" t="str">
        <f>IF(B641="totale",SUM(M$26:$M640),IF(B641="","",1/$G$18*FISSO!$D$18*K641))</f>
        <v/>
      </c>
      <c r="N641" s="53" t="str">
        <f>IF(B641="totale",SUM($N$26:N640),IF($B641="","",((1/$G$18*FISSO!$E$18*#REF!))))</f>
        <v/>
      </c>
      <c r="P641" s="56" t="e">
        <f>IF(B641="totale",SUM($P$26:P641),ROUND(M641,2))</f>
        <v>#VALUE!</v>
      </c>
      <c r="Q641" s="56" t="str">
        <f t="shared" si="57"/>
        <v/>
      </c>
      <c r="R641" s="53" t="str">
        <f>IF(I641="totale",SUM($N$26:R640),IF($B641="","",((1/$G$18*FISSO!$E$18*#REF!))))</f>
        <v/>
      </c>
      <c r="S641" s="45"/>
    </row>
    <row r="642" spans="12:19" ht="15" x14ac:dyDescent="0.3">
      <c r="L642" s="23" t="str">
        <f t="shared" si="56"/>
        <v/>
      </c>
      <c r="M642" s="90" t="str">
        <f>IF(B642="totale",SUM(M$26:$M641),IF(B642="","",1/$G$18*FISSO!$D$18*K642))</f>
        <v/>
      </c>
      <c r="N642" s="53" t="str">
        <f>IF(B642="totale",SUM($N$26:N641),IF($B642="","",((1/$G$18*FISSO!$E$18*#REF!))))</f>
        <v/>
      </c>
      <c r="P642" s="56" t="e">
        <f>IF(B642="totale",SUM($P$26:P642),ROUND(M642,2))</f>
        <v>#VALUE!</v>
      </c>
      <c r="Q642" s="56" t="str">
        <f t="shared" si="57"/>
        <v/>
      </c>
      <c r="R642" s="53" t="str">
        <f>IF(I642="totale",SUM($N$26:R641),IF($B642="","",((1/$G$18*FISSO!$E$18*#REF!))))</f>
        <v/>
      </c>
      <c r="S642" s="45"/>
    </row>
    <row r="643" spans="12:19" ht="15" x14ac:dyDescent="0.3">
      <c r="L643" s="23" t="str">
        <f t="shared" si="56"/>
        <v/>
      </c>
      <c r="M643" s="90" t="str">
        <f>IF(B643="totale",SUM(M$26:$M642),IF(B643="","",1/$G$18*FISSO!$D$18*K643))</f>
        <v/>
      </c>
      <c r="N643" s="53" t="str">
        <f>IF(B643="totale",SUM($N$26:N642),IF($B643="","",((1/$G$18*FISSO!$E$18*#REF!))))</f>
        <v/>
      </c>
      <c r="P643" s="56" t="e">
        <f>IF(B643="totale",SUM($P$26:P643),ROUND(M643,2))</f>
        <v>#VALUE!</v>
      </c>
      <c r="Q643" s="56" t="str">
        <f t="shared" si="57"/>
        <v/>
      </c>
      <c r="R643" s="53" t="str">
        <f>IF(I643="totale",SUM($N$26:R642),IF($B643="","",((1/$G$18*FISSO!$E$18*#REF!))))</f>
        <v/>
      </c>
      <c r="S643" s="45"/>
    </row>
    <row r="644" spans="12:19" ht="15" x14ac:dyDescent="0.3">
      <c r="L644" s="23" t="str">
        <f t="shared" si="56"/>
        <v/>
      </c>
      <c r="M644" s="90" t="str">
        <f>IF(B644="totale",SUM(M$26:$M643),IF(B644="","",1/$G$18*FISSO!$D$18*K644))</f>
        <v/>
      </c>
      <c r="N644" s="53" t="str">
        <f>IF(B644="totale",SUM($N$26:N643),IF($B644="","",((1/$G$18*FISSO!$E$18*#REF!))))</f>
        <v/>
      </c>
      <c r="P644" s="56" t="e">
        <f>IF(B644="totale",SUM($P$26:P644),ROUND(M644,2))</f>
        <v>#VALUE!</v>
      </c>
      <c r="Q644" s="56" t="str">
        <f t="shared" si="57"/>
        <v/>
      </c>
      <c r="R644" s="53" t="str">
        <f>IF(I644="totale",SUM($N$26:R643),IF($B644="","",((1/$G$18*FISSO!$E$18*#REF!))))</f>
        <v/>
      </c>
      <c r="S644" s="45"/>
    </row>
    <row r="645" spans="12:19" ht="15" x14ac:dyDescent="0.3">
      <c r="L645" s="23" t="str">
        <f t="shared" si="56"/>
        <v/>
      </c>
      <c r="M645" s="90" t="str">
        <f>IF(B645="totale",SUM(M$26:$M644),IF(B645="","",1/$G$18*FISSO!$D$18*K645))</f>
        <v/>
      </c>
      <c r="N645" s="53" t="str">
        <f>IF(B645="totale",SUM($N$26:N644),IF($B645="","",((1/$G$18*FISSO!$E$18*#REF!))))</f>
        <v/>
      </c>
      <c r="P645" s="56" t="e">
        <f>IF(B645="totale",SUM($P$26:P645),ROUND(M645,2))</f>
        <v>#VALUE!</v>
      </c>
      <c r="Q645" s="56" t="str">
        <f t="shared" si="57"/>
        <v/>
      </c>
      <c r="R645" s="53" t="str">
        <f>IF(I645="totale",SUM($N$26:R644),IF($B645="","",((1/$G$18*FISSO!$E$18*#REF!))))</f>
        <v/>
      </c>
      <c r="S645" s="45"/>
    </row>
    <row r="646" spans="12:19" ht="15" x14ac:dyDescent="0.3">
      <c r="L646" s="23" t="str">
        <f t="shared" si="56"/>
        <v/>
      </c>
      <c r="M646" s="90" t="str">
        <f>IF(B646="totale",SUM(M$26:$M645),IF(B646="","",1/$G$18*FISSO!$D$18*K646))</f>
        <v/>
      </c>
      <c r="N646" s="53" t="str">
        <f>IF(B646="totale",SUM($N$26:N645),IF($B646="","",((1/$G$18*FISSO!$E$18*#REF!))))</f>
        <v/>
      </c>
      <c r="P646" s="56" t="e">
        <f>IF(B646="totale",SUM($P$26:P646),ROUND(M646,2))</f>
        <v>#VALUE!</v>
      </c>
      <c r="Q646" s="56" t="str">
        <f t="shared" si="57"/>
        <v/>
      </c>
      <c r="R646" s="53" t="str">
        <f>IF(I646="totale",SUM($N$26:R645),IF($B646="","",((1/$G$18*FISSO!$E$18*#REF!))))</f>
        <v/>
      </c>
      <c r="S646" s="45"/>
    </row>
    <row r="647" spans="12:19" ht="15" x14ac:dyDescent="0.3">
      <c r="L647" s="23" t="str">
        <f t="shared" si="56"/>
        <v/>
      </c>
      <c r="M647" s="90" t="str">
        <f>IF(B647="totale",SUM(M$26:$M646),IF(B647="","",1/$G$18*FISSO!$D$18*K647))</f>
        <v/>
      </c>
      <c r="N647" s="53" t="str">
        <f>IF(B647="totale",SUM($N$26:N646),IF($B647="","",((1/$G$18*FISSO!$E$18*#REF!))))</f>
        <v/>
      </c>
      <c r="P647" s="56" t="e">
        <f>IF(B647="totale",SUM($P$26:P647),ROUND(M647,2))</f>
        <v>#VALUE!</v>
      </c>
      <c r="Q647" s="56" t="str">
        <f t="shared" si="57"/>
        <v/>
      </c>
      <c r="R647" s="53" t="str">
        <f>IF(I647="totale",SUM($N$26:R646),IF($B647="","",((1/$G$18*FISSO!$E$18*#REF!))))</f>
        <v/>
      </c>
      <c r="S647" s="45"/>
    </row>
    <row r="648" spans="12:19" ht="15" x14ac:dyDescent="0.3">
      <c r="L648" s="23" t="str">
        <f t="shared" si="56"/>
        <v/>
      </c>
      <c r="M648" s="90" t="str">
        <f>IF(B648="totale",SUM(M$26:$M647),IF(B648="","",1/$G$18*FISSO!$D$18*K648))</f>
        <v/>
      </c>
      <c r="N648" s="53" t="str">
        <f>IF(B648="totale",SUM($N$26:N647),IF($B648="","",((1/$G$18*FISSO!$E$18*#REF!))))</f>
        <v/>
      </c>
      <c r="P648" s="56" t="e">
        <f>IF(B648="totale",SUM($P$26:P648),ROUND(M648,2))</f>
        <v>#VALUE!</v>
      </c>
      <c r="Q648" s="56" t="str">
        <f t="shared" si="57"/>
        <v/>
      </c>
      <c r="R648" s="53" t="str">
        <f>IF(I648="totale",SUM($N$26:R647),IF($B648="","",((1/$G$18*FISSO!$E$18*#REF!))))</f>
        <v/>
      </c>
      <c r="S648" s="45"/>
    </row>
    <row r="649" spans="12:19" ht="15" x14ac:dyDescent="0.3">
      <c r="L649" s="23" t="str">
        <f t="shared" si="56"/>
        <v/>
      </c>
      <c r="M649" s="90" t="str">
        <f>IF(B649="totale",SUM(M$26:$M648),IF(B649="","",1/$G$18*FISSO!$D$18*K649))</f>
        <v/>
      </c>
      <c r="N649" s="53" t="str">
        <f>IF(B649="totale",SUM($N$26:N648),IF($B649="","",((1/$G$18*FISSO!$E$18*#REF!))))</f>
        <v/>
      </c>
      <c r="P649" s="56" t="e">
        <f>IF(B649="totale",SUM($P$26:P649),ROUND(M649,2))</f>
        <v>#VALUE!</v>
      </c>
      <c r="Q649" s="56" t="str">
        <f t="shared" si="57"/>
        <v/>
      </c>
      <c r="R649" s="53" t="str">
        <f>IF(I649="totale",SUM($N$26:R648),IF($B649="","",((1/$G$18*FISSO!$E$18*#REF!))))</f>
        <v/>
      </c>
      <c r="S649" s="45"/>
    </row>
    <row r="650" spans="12:19" ht="15" x14ac:dyDescent="0.3">
      <c r="L650" s="23" t="str">
        <f t="shared" si="56"/>
        <v/>
      </c>
      <c r="M650" s="90" t="str">
        <f>IF(B650="totale",SUM(M$26:$M649),IF(B650="","",1/$G$18*FISSO!$D$18*K650))</f>
        <v/>
      </c>
      <c r="N650" s="53" t="str">
        <f>IF(B650="totale",SUM($N$26:N649),IF($B650="","",((1/$G$18*FISSO!$E$18*#REF!))))</f>
        <v/>
      </c>
      <c r="P650" s="56" t="e">
        <f>IF(B650="totale",SUM($P$26:P650),ROUND(M650,2))</f>
        <v>#VALUE!</v>
      </c>
      <c r="Q650" s="56" t="str">
        <f t="shared" si="57"/>
        <v/>
      </c>
      <c r="R650" s="53" t="str">
        <f>IF(I650="totale",SUM($N$26:R649),IF($B650="","",((1/$G$18*FISSO!$E$18*#REF!))))</f>
        <v/>
      </c>
      <c r="S650" s="45"/>
    </row>
    <row r="651" spans="12:19" ht="15" x14ac:dyDescent="0.3">
      <c r="L651" s="23" t="str">
        <f t="shared" si="56"/>
        <v/>
      </c>
      <c r="M651" s="90" t="str">
        <f>IF(B651="totale",SUM(M$26:$M650),IF(B651="","",1/$G$18*FISSO!$D$18*K651))</f>
        <v/>
      </c>
      <c r="N651" s="53" t="str">
        <f>IF(B651="totale",SUM($N$26:N650),IF($B651="","",((1/$G$18*FISSO!$E$18*#REF!))))</f>
        <v/>
      </c>
      <c r="P651" s="56" t="e">
        <f>IF(B651="totale",SUM($P$26:P651),ROUND(M651,2))</f>
        <v>#VALUE!</v>
      </c>
      <c r="Q651" s="56" t="str">
        <f t="shared" si="57"/>
        <v/>
      </c>
      <c r="R651" s="53" t="str">
        <f>IF(I651="totale",SUM($N$26:R650),IF($B651="","",((1/$G$18*FISSO!$E$18*#REF!))))</f>
        <v/>
      </c>
      <c r="S651" s="45"/>
    </row>
    <row r="652" spans="12:19" ht="15" x14ac:dyDescent="0.3">
      <c r="L652" s="23" t="str">
        <f t="shared" si="56"/>
        <v/>
      </c>
      <c r="M652" s="90" t="str">
        <f>IF(B652="totale",SUM(M$26:$M651),IF(B652="","",1/$G$18*FISSO!$D$18*K652))</f>
        <v/>
      </c>
      <c r="N652" s="53" t="str">
        <f>IF(B652="totale",SUM($N$26:N651),IF($B652="","",((1/$G$18*FISSO!$E$18*#REF!))))</f>
        <v/>
      </c>
      <c r="P652" s="56" t="e">
        <f>IF(B652="totale",SUM($P$26:P652),ROUND(M652,2))</f>
        <v>#VALUE!</v>
      </c>
      <c r="Q652" s="56" t="str">
        <f t="shared" si="57"/>
        <v/>
      </c>
      <c r="R652" s="53" t="str">
        <f>IF(I652="totale",SUM($N$26:R651),IF($B652="","",((1/$G$18*FISSO!$E$18*#REF!))))</f>
        <v/>
      </c>
      <c r="S652" s="45"/>
    </row>
    <row r="653" spans="12:19" ht="15" x14ac:dyDescent="0.3">
      <c r="L653" s="23" t="str">
        <f t="shared" si="56"/>
        <v/>
      </c>
      <c r="M653" s="90" t="str">
        <f>IF(B653="totale",SUM(M$26:$M652),IF(B653="","",1/$G$18*FISSO!$D$18*K653))</f>
        <v/>
      </c>
      <c r="N653" s="53" t="str">
        <f>IF(B653="totale",SUM($N$26:N652),IF($B653="","",((1/$G$18*FISSO!$E$18*#REF!))))</f>
        <v/>
      </c>
      <c r="P653" s="56" t="e">
        <f>IF(B653="totale",SUM($P$26:P653),ROUND(M653,2))</f>
        <v>#VALUE!</v>
      </c>
      <c r="Q653" s="56" t="str">
        <f t="shared" si="57"/>
        <v/>
      </c>
      <c r="R653" s="53" t="str">
        <f>IF(I653="totale",SUM($N$26:R652),IF($B653="","",((1/$G$18*FISSO!$E$18*#REF!))))</f>
        <v/>
      </c>
      <c r="S653" s="45"/>
    </row>
    <row r="654" spans="12:19" ht="15" x14ac:dyDescent="0.3">
      <c r="L654" s="23" t="str">
        <f t="shared" si="56"/>
        <v/>
      </c>
      <c r="M654" s="90" t="str">
        <f>IF(B654="totale",SUM(M$26:$M653),IF(B654="","",1/$G$18*FISSO!$D$18*K654))</f>
        <v/>
      </c>
      <c r="N654" s="53" t="str">
        <f>IF(B654="totale",SUM($N$26:N653),IF($B654="","",((1/$G$18*FISSO!$E$18*#REF!))))</f>
        <v/>
      </c>
      <c r="P654" s="56" t="e">
        <f>IF(B654="totale",SUM($P$26:P654),ROUND(M654,2))</f>
        <v>#VALUE!</v>
      </c>
      <c r="Q654" s="56" t="str">
        <f t="shared" si="57"/>
        <v/>
      </c>
      <c r="R654" s="53" t="str">
        <f>IF(I654="totale",SUM($N$26:R653),IF($B654="","",((1/$G$18*FISSO!$E$18*#REF!))))</f>
        <v/>
      </c>
      <c r="S654" s="45"/>
    </row>
    <row r="655" spans="12:19" ht="15" x14ac:dyDescent="0.3">
      <c r="L655" s="23" t="str">
        <f t="shared" si="56"/>
        <v/>
      </c>
      <c r="M655" s="90" t="str">
        <f>IF(B655="totale",SUM(M$26:$M654),IF(B655="","",1/$G$18*FISSO!$D$18*K655))</f>
        <v/>
      </c>
      <c r="N655" s="53" t="str">
        <f>IF(B655="totale",SUM($N$26:N654),IF($B655="","",((1/$G$18*FISSO!$E$18*#REF!))))</f>
        <v/>
      </c>
      <c r="P655" s="56" t="e">
        <f>IF(B655="totale",SUM($P$26:P655),ROUND(M655,2))</f>
        <v>#VALUE!</v>
      </c>
      <c r="Q655" s="56" t="str">
        <f t="shared" si="57"/>
        <v/>
      </c>
      <c r="R655" s="53" t="str">
        <f>IF(I655="totale",SUM($N$26:R654),IF($B655="","",((1/$G$18*FISSO!$E$18*#REF!))))</f>
        <v/>
      </c>
      <c r="S655" s="45"/>
    </row>
    <row r="656" spans="12:19" ht="15" x14ac:dyDescent="0.3">
      <c r="L656" s="23" t="str">
        <f t="shared" si="56"/>
        <v/>
      </c>
      <c r="M656" s="90" t="str">
        <f>IF(B656="totale",SUM(M$26:$M655),IF(B656="","",1/$G$18*FISSO!$D$18*K656))</f>
        <v/>
      </c>
      <c r="N656" s="53" t="str">
        <f>IF(B656="totale",SUM($N$26:N655),IF($B656="","",((1/$G$18*FISSO!$E$18*#REF!))))</f>
        <v/>
      </c>
      <c r="P656" s="56" t="e">
        <f>IF(B656="totale",SUM($P$26:P656),ROUND(M656,2))</f>
        <v>#VALUE!</v>
      </c>
      <c r="Q656" s="56" t="str">
        <f t="shared" si="57"/>
        <v/>
      </c>
      <c r="R656" s="53" t="str">
        <f>IF(I656="totale",SUM($N$26:R655),IF($B656="","",((1/$G$18*FISSO!$E$18*#REF!))))</f>
        <v/>
      </c>
      <c r="S656" s="45"/>
    </row>
    <row r="657" spans="12:19" ht="15" x14ac:dyDescent="0.3">
      <c r="L657" s="23" t="str">
        <f t="shared" si="56"/>
        <v/>
      </c>
      <c r="M657" s="90" t="str">
        <f>IF(B657="totale",SUM(M$26:$M656),IF(B657="","",1/$G$18*FISSO!$D$18*K657))</f>
        <v/>
      </c>
      <c r="N657" s="53" t="str">
        <f>IF(B657="totale",SUM($N$26:N656),IF($B657="","",((1/$G$18*FISSO!$E$18*#REF!))))</f>
        <v/>
      </c>
      <c r="P657" s="56" t="e">
        <f>IF(B657="totale",SUM($P$26:P657),ROUND(M657,2))</f>
        <v>#VALUE!</v>
      </c>
      <c r="Q657" s="56" t="str">
        <f t="shared" si="57"/>
        <v/>
      </c>
      <c r="R657" s="53" t="str">
        <f>IF(I657="totale",SUM($N$26:R656),IF($B657="","",((1/$G$18*FISSO!$E$18*#REF!))))</f>
        <v/>
      </c>
      <c r="S657" s="45"/>
    </row>
    <row r="658" spans="12:19" ht="15" x14ac:dyDescent="0.3">
      <c r="L658" s="23" t="str">
        <f t="shared" si="56"/>
        <v/>
      </c>
      <c r="M658" s="90" t="str">
        <f>IF(B658="totale",SUM(M$26:$M657),IF(B658="","",1/$G$18*FISSO!$D$18*K658))</f>
        <v/>
      </c>
      <c r="N658" s="53" t="str">
        <f>IF(B658="totale",SUM($N$26:N657),IF($B658="","",((1/$G$18*FISSO!$E$18*#REF!))))</f>
        <v/>
      </c>
      <c r="P658" s="56" t="e">
        <f>IF(B658="totale",SUM($P$26:P658),ROUND(M658,2))</f>
        <v>#VALUE!</v>
      </c>
      <c r="Q658" s="56" t="str">
        <f t="shared" si="57"/>
        <v/>
      </c>
      <c r="R658" s="53" t="str">
        <f>IF(I658="totale",SUM($N$26:R657),IF($B658="","",((1/$G$18*FISSO!$E$18*#REF!))))</f>
        <v/>
      </c>
      <c r="S658" s="45"/>
    </row>
    <row r="659" spans="12:19" ht="15" x14ac:dyDescent="0.3">
      <c r="L659" s="23" t="str">
        <f t="shared" si="56"/>
        <v/>
      </c>
      <c r="M659" s="90" t="str">
        <f>IF(B659="totale",SUM(M$26:$M658),IF(B659="","",1/$G$18*FISSO!$D$18*K659))</f>
        <v/>
      </c>
      <c r="N659" s="53" t="str">
        <f>IF(B659="totale",SUM($N$26:N658),IF($B659="","",((1/$G$18*FISSO!$E$18*#REF!))))</f>
        <v/>
      </c>
      <c r="P659" s="56" t="e">
        <f>IF(B659="totale",SUM($P$26:P659),ROUND(M659,2))</f>
        <v>#VALUE!</v>
      </c>
      <c r="Q659" s="56" t="str">
        <f t="shared" si="57"/>
        <v/>
      </c>
      <c r="R659" s="53" t="str">
        <f>IF(I659="totale",SUM($N$26:R658),IF($B659="","",((1/$G$18*FISSO!$E$18*#REF!))))</f>
        <v/>
      </c>
      <c r="S659" s="45"/>
    </row>
    <row r="660" spans="12:19" ht="15" x14ac:dyDescent="0.3">
      <c r="L660" s="23" t="str">
        <f t="shared" si="56"/>
        <v/>
      </c>
      <c r="M660" s="90" t="str">
        <f>IF(B660="totale",SUM(M$26:$M659),IF(B660="","",1/$G$18*FISSO!$D$18*K660))</f>
        <v/>
      </c>
      <c r="N660" s="53" t="str">
        <f>IF(B660="totale",SUM($N$26:N659),IF($B660="","",((1/$G$18*FISSO!$E$18*#REF!))))</f>
        <v/>
      </c>
      <c r="P660" s="56" t="e">
        <f>IF(B660="totale",SUM($P$26:P660),ROUND(M660,2))</f>
        <v>#VALUE!</v>
      </c>
      <c r="Q660" s="56" t="str">
        <f t="shared" si="57"/>
        <v/>
      </c>
      <c r="R660" s="53" t="str">
        <f>IF(I660="totale",SUM($N$26:R659),IF($B660="","",((1/$G$18*FISSO!$E$18*#REF!))))</f>
        <v/>
      </c>
      <c r="S660" s="45"/>
    </row>
    <row r="661" spans="12:19" ht="15" x14ac:dyDescent="0.3">
      <c r="L661" s="23" t="str">
        <f t="shared" si="56"/>
        <v/>
      </c>
      <c r="M661" s="90" t="str">
        <f>IF(B661="totale",SUM(M$26:$M660),IF(B661="","",1/$G$18*FISSO!$D$18*K661))</f>
        <v/>
      </c>
      <c r="N661" s="53" t="str">
        <f>IF(B661="totale",SUM($N$26:N660),IF($B661="","",((1/$G$18*FISSO!$E$18*#REF!))))</f>
        <v/>
      </c>
      <c r="P661" s="56" t="e">
        <f>IF(B661="totale",SUM($P$26:P661),ROUND(M661,2))</f>
        <v>#VALUE!</v>
      </c>
      <c r="Q661" s="56" t="str">
        <f t="shared" si="57"/>
        <v/>
      </c>
      <c r="R661" s="53" t="str">
        <f>IF(I661="totale",SUM($N$26:R660),IF($B661="","",((1/$G$18*FISSO!$E$18*#REF!))))</f>
        <v/>
      </c>
      <c r="S661" s="45"/>
    </row>
    <row r="662" spans="12:19" ht="15" x14ac:dyDescent="0.3">
      <c r="L662" s="23" t="str">
        <f t="shared" si="56"/>
        <v/>
      </c>
      <c r="M662" s="90" t="str">
        <f>IF(B662="totale",SUM(M$26:$M661),IF(B662="","",1/$G$18*FISSO!$D$18*K662))</f>
        <v/>
      </c>
      <c r="N662" s="53" t="str">
        <f>IF(B662="totale",SUM($N$26:N661),IF($B662="","",((1/$G$18*FISSO!$E$18*#REF!))))</f>
        <v/>
      </c>
      <c r="P662" s="56" t="e">
        <f>IF(B662="totale",SUM($P$26:P662),ROUND(M662,2))</f>
        <v>#VALUE!</v>
      </c>
      <c r="Q662" s="56" t="str">
        <f t="shared" si="57"/>
        <v/>
      </c>
      <c r="R662" s="53" t="str">
        <f>IF(I662="totale",SUM($N$26:R661),IF($B662="","",((1/$G$18*FISSO!$E$18*#REF!))))</f>
        <v/>
      </c>
      <c r="S662" s="45"/>
    </row>
    <row r="663" spans="12:19" ht="15" x14ac:dyDescent="0.3">
      <c r="L663" s="23" t="str">
        <f t="shared" si="56"/>
        <v/>
      </c>
      <c r="M663" s="90" t="str">
        <f>IF(B663="totale",SUM(M$26:$M662),IF(B663="","",1/$G$18*FISSO!$D$18*K663))</f>
        <v/>
      </c>
      <c r="N663" s="53" t="str">
        <f>IF(B663="totale",SUM($N$26:N662),IF($B663="","",((1/$G$18*FISSO!$E$18*#REF!))))</f>
        <v/>
      </c>
      <c r="P663" s="56" t="e">
        <f>IF(B663="totale",SUM($P$26:P663),ROUND(M663,2))</f>
        <v>#VALUE!</v>
      </c>
      <c r="Q663" s="56" t="str">
        <f t="shared" si="57"/>
        <v/>
      </c>
      <c r="R663" s="53" t="str">
        <f>IF(I663="totale",SUM($N$26:R662),IF($B663="","",((1/$G$18*FISSO!$E$18*#REF!))))</f>
        <v/>
      </c>
      <c r="S663" s="45"/>
    </row>
    <row r="664" spans="12:19" ht="15" x14ac:dyDescent="0.3">
      <c r="L664" s="23" t="str">
        <f t="shared" si="56"/>
        <v/>
      </c>
      <c r="M664" s="90" t="str">
        <f>IF(B664="totale",SUM(M$26:$M663),IF(B664="","",1/$G$18*FISSO!$D$18*K664))</f>
        <v/>
      </c>
      <c r="N664" s="53" t="str">
        <f>IF(B664="totale",SUM($N$26:N663),IF($B664="","",((1/$G$18*FISSO!$E$18*#REF!))))</f>
        <v/>
      </c>
      <c r="P664" s="56" t="e">
        <f>IF(B664="totale",SUM($P$26:P664),ROUND(M664,2))</f>
        <v>#VALUE!</v>
      </c>
      <c r="Q664" s="56" t="str">
        <f t="shared" si="57"/>
        <v/>
      </c>
      <c r="R664" s="53" t="str">
        <f>IF(I664="totale",SUM($N$26:R663),IF($B664="","",((1/$G$18*FISSO!$E$18*#REF!))))</f>
        <v/>
      </c>
      <c r="S664" s="45"/>
    </row>
    <row r="665" spans="12:19" ht="15" x14ac:dyDescent="0.3">
      <c r="L665" s="23" t="str">
        <f t="shared" si="56"/>
        <v/>
      </c>
      <c r="M665" s="90" t="str">
        <f>IF(B665="totale",SUM(M$26:$M664),IF(B665="","",1/$G$18*FISSO!$D$18*K665))</f>
        <v/>
      </c>
      <c r="N665" s="53" t="str">
        <f>IF(B665="totale",SUM($N$26:N664),IF($B665="","",((1/$G$18*FISSO!$E$18*#REF!))))</f>
        <v/>
      </c>
      <c r="P665" s="56" t="e">
        <f>IF(B665="totale",SUM($P$26:P665),ROUND(M665,2))</f>
        <v>#VALUE!</v>
      </c>
      <c r="Q665" s="56" t="str">
        <f t="shared" si="57"/>
        <v/>
      </c>
      <c r="R665" s="53" t="str">
        <f>IF(I665="totale",SUM($N$26:R664),IF($B665="","",((1/$G$18*FISSO!$E$18*#REF!))))</f>
        <v/>
      </c>
      <c r="S665" s="45"/>
    </row>
    <row r="666" spans="12:19" ht="15" x14ac:dyDescent="0.3">
      <c r="L666" s="23" t="str">
        <f t="shared" si="56"/>
        <v/>
      </c>
      <c r="M666" s="90" t="str">
        <f>IF(B666="totale",SUM(M$26:$M665),IF(B666="","",1/$G$18*FISSO!$D$18*K666))</f>
        <v/>
      </c>
      <c r="N666" s="53" t="str">
        <f>IF(B666="totale",SUM($N$26:N665),IF($B666="","",((1/$G$18*FISSO!$E$18*#REF!))))</f>
        <v/>
      </c>
      <c r="P666" s="56" t="e">
        <f>IF(B666="totale",SUM($P$26:P666),ROUND(M666,2))</f>
        <v>#VALUE!</v>
      </c>
      <c r="Q666" s="56" t="str">
        <f t="shared" si="57"/>
        <v/>
      </c>
      <c r="R666" s="53" t="str">
        <f>IF(I666="totale",SUM($N$26:R665),IF($B666="","",((1/$G$18*FISSO!$E$18*#REF!))))</f>
        <v/>
      </c>
      <c r="S666" s="45"/>
    </row>
    <row r="667" spans="12:19" ht="15" x14ac:dyDescent="0.3">
      <c r="L667" s="23" t="str">
        <f t="shared" si="56"/>
        <v/>
      </c>
      <c r="M667" s="90" t="str">
        <f>IF(B667="totale",SUM(M$26:$M666),IF(B667="","",1/$G$18*FISSO!$D$18*K667))</f>
        <v/>
      </c>
      <c r="N667" s="53" t="str">
        <f>IF(B667="totale",SUM($N$26:N666),IF($B667="","",((1/$G$18*FISSO!$E$18*#REF!))))</f>
        <v/>
      </c>
      <c r="P667" s="56" t="e">
        <f>IF(B667="totale",SUM($P$26:P667),ROUND(M667,2))</f>
        <v>#VALUE!</v>
      </c>
      <c r="Q667" s="56" t="str">
        <f t="shared" si="57"/>
        <v/>
      </c>
      <c r="R667" s="53" t="str">
        <f>IF(I667="totale",SUM($N$26:R666),IF($B667="","",((1/$G$18*FISSO!$E$18*#REF!))))</f>
        <v/>
      </c>
      <c r="S667" s="45"/>
    </row>
    <row r="668" spans="12:19" ht="15" x14ac:dyDescent="0.3">
      <c r="L668" s="23" t="str">
        <f t="shared" si="56"/>
        <v/>
      </c>
      <c r="M668" s="90" t="str">
        <f>IF(B668="totale",SUM(M$26:$M667),IF(B668="","",1/$G$18*FISSO!$D$18*K668))</f>
        <v/>
      </c>
      <c r="N668" s="53" t="str">
        <f>IF(B668="totale",SUM($N$26:N667),IF($B668="","",((1/$G$18*FISSO!$E$18*#REF!))))</f>
        <v/>
      </c>
      <c r="P668" s="56" t="e">
        <f>IF(B668="totale",SUM($P$26:P668),ROUND(M668,2))</f>
        <v>#VALUE!</v>
      </c>
      <c r="Q668" s="56" t="str">
        <f t="shared" si="57"/>
        <v/>
      </c>
      <c r="R668" s="53" t="str">
        <f>IF(I668="totale",SUM($N$26:R667),IF($B668="","",((1/$G$18*FISSO!$E$18*#REF!))))</f>
        <v/>
      </c>
      <c r="S668" s="45"/>
    </row>
    <row r="669" spans="12:19" ht="15" x14ac:dyDescent="0.3">
      <c r="L669" s="23" t="str">
        <f t="shared" si="56"/>
        <v/>
      </c>
      <c r="M669" s="90" t="str">
        <f>IF(B669="totale",SUM(M$26:$M668),IF(B669="","",1/$G$18*FISSO!$D$18*K669))</f>
        <v/>
      </c>
      <c r="N669" s="53" t="str">
        <f>IF(B669="totale",SUM($N$26:N668),IF($B669="","",((1/$G$18*FISSO!$E$18*#REF!))))</f>
        <v/>
      </c>
      <c r="P669" s="56" t="e">
        <f>IF(B669="totale",SUM($P$26:P669),ROUND(M669,2))</f>
        <v>#VALUE!</v>
      </c>
      <c r="Q669" s="56" t="str">
        <f t="shared" si="57"/>
        <v/>
      </c>
      <c r="R669" s="53" t="str">
        <f>IF(I669="totale",SUM($N$26:R668),IF($B669="","",((1/$G$18*FISSO!$E$18*#REF!))))</f>
        <v/>
      </c>
      <c r="S669" s="45"/>
    </row>
    <row r="670" spans="12:19" ht="15" x14ac:dyDescent="0.3">
      <c r="L670" s="23" t="str">
        <f t="shared" si="56"/>
        <v/>
      </c>
      <c r="M670" s="90" t="str">
        <f>IF(B670="totale",SUM(M$26:$M669),IF(B670="","",1/$G$18*FISSO!$D$18*K670))</f>
        <v/>
      </c>
      <c r="N670" s="53" t="str">
        <f>IF(B670="totale",SUM($N$26:N669),IF($B670="","",((1/$G$18*FISSO!$E$18*#REF!))))</f>
        <v/>
      </c>
      <c r="P670" s="56" t="e">
        <f>IF(B670="totale",SUM($P$26:P670),ROUND(M670,2))</f>
        <v>#VALUE!</v>
      </c>
      <c r="Q670" s="56" t="str">
        <f t="shared" si="57"/>
        <v/>
      </c>
      <c r="R670" s="53" t="str">
        <f>IF(I670="totale",SUM($N$26:R669),IF($B670="","",((1/$G$18*FISSO!$E$18*#REF!))))</f>
        <v/>
      </c>
      <c r="S670" s="45"/>
    </row>
    <row r="671" spans="12:19" ht="15" x14ac:dyDescent="0.3">
      <c r="L671" s="23" t="str">
        <f t="shared" si="56"/>
        <v/>
      </c>
      <c r="M671" s="90" t="str">
        <f>IF(B671="totale",SUM(M$26:$M670),IF(B671="","",1/$G$18*FISSO!$D$18*K671))</f>
        <v/>
      </c>
      <c r="N671" s="53" t="str">
        <f>IF(B671="totale",SUM($N$26:N670),IF($B671="","",((1/$G$18*FISSO!$E$18*#REF!))))</f>
        <v/>
      </c>
      <c r="P671" s="56" t="e">
        <f>IF(B671="totale",SUM($P$26:P671),ROUND(M671,2))</f>
        <v>#VALUE!</v>
      </c>
      <c r="Q671" s="56" t="str">
        <f t="shared" si="57"/>
        <v/>
      </c>
      <c r="R671" s="53" t="str">
        <f>IF(I671="totale",SUM($N$26:R670),IF($B671="","",((1/$G$18*FISSO!$E$18*#REF!))))</f>
        <v/>
      </c>
      <c r="S671" s="45"/>
    </row>
    <row r="672" spans="12:19" ht="15" x14ac:dyDescent="0.3">
      <c r="L672" s="23" t="str">
        <f t="shared" si="56"/>
        <v/>
      </c>
      <c r="M672" s="90" t="str">
        <f>IF(B672="totale",SUM(M$26:$M671),IF(B672="","",1/$G$18*FISSO!$D$18*K672))</f>
        <v/>
      </c>
      <c r="N672" s="53" t="str">
        <f>IF(B672="totale",SUM($N$26:N671),IF($B672="","",((1/$G$18*FISSO!$E$18*#REF!))))</f>
        <v/>
      </c>
      <c r="P672" s="56" t="e">
        <f>IF(B672="totale",SUM($P$26:P672),ROUND(M672,2))</f>
        <v>#VALUE!</v>
      </c>
      <c r="Q672" s="56" t="str">
        <f t="shared" si="57"/>
        <v/>
      </c>
      <c r="R672" s="53" t="str">
        <f>IF(I672="totale",SUM($N$26:R671),IF($B672="","",((1/$G$18*FISSO!$E$18*#REF!))))</f>
        <v/>
      </c>
      <c r="S672" s="45"/>
    </row>
    <row r="673" spans="12:19" ht="15" x14ac:dyDescent="0.3">
      <c r="L673" s="23" t="str">
        <f t="shared" si="56"/>
        <v/>
      </c>
      <c r="M673" s="90" t="str">
        <f>IF(B673="totale",SUM(M$26:$M672),IF(B673="","",1/$G$18*FISSO!$D$18*K673))</f>
        <v/>
      </c>
      <c r="N673" s="53" t="str">
        <f>IF(B673="totale",SUM($N$26:N672),IF($B673="","",((1/$G$18*FISSO!$E$18*#REF!))))</f>
        <v/>
      </c>
      <c r="P673" s="56" t="e">
        <f>IF(B673="totale",SUM($P$26:P673),ROUND(M673,2))</f>
        <v>#VALUE!</v>
      </c>
      <c r="Q673" s="56" t="str">
        <f t="shared" si="57"/>
        <v/>
      </c>
      <c r="R673" s="53" t="str">
        <f>IF(I673="totale",SUM($N$26:R672),IF($B673="","",((1/$G$18*FISSO!$E$18*#REF!))))</f>
        <v/>
      </c>
      <c r="S673" s="45"/>
    </row>
    <row r="674" spans="12:19" ht="15" x14ac:dyDescent="0.3">
      <c r="L674" s="23" t="str">
        <f t="shared" si="56"/>
        <v/>
      </c>
      <c r="M674" s="90" t="str">
        <f>IF(B674="totale",SUM(M$26:$M673),IF(B674="","",1/$G$18*FISSO!$D$18*K674))</f>
        <v/>
      </c>
      <c r="N674" s="53" t="str">
        <f>IF(B674="totale",SUM($N$26:N673),IF($B674="","",((1/$G$18*FISSO!$E$18*#REF!))))</f>
        <v/>
      </c>
      <c r="P674" s="56" t="e">
        <f>IF(B674="totale",SUM($P$26:P674),ROUND(M674,2))</f>
        <v>#VALUE!</v>
      </c>
      <c r="Q674" s="56" t="str">
        <f t="shared" si="57"/>
        <v/>
      </c>
      <c r="R674" s="53" t="str">
        <f>IF(I674="totale",SUM($N$26:R673),IF($B674="","",((1/$G$18*FISSO!$E$18*#REF!))))</f>
        <v/>
      </c>
      <c r="S674" s="45"/>
    </row>
    <row r="675" spans="12:19" ht="15" x14ac:dyDescent="0.3">
      <c r="L675" s="23" t="str">
        <f t="shared" si="56"/>
        <v/>
      </c>
      <c r="M675" s="90" t="str">
        <f>IF(B675="totale",SUM(M$26:$M674),IF(B675="","",1/$G$18*FISSO!$D$18*K675))</f>
        <v/>
      </c>
      <c r="N675" s="53" t="str">
        <f>IF(B675="totale",SUM($N$26:N674),IF($B675="","",((1/$G$18*FISSO!$E$18*#REF!))))</f>
        <v/>
      </c>
      <c r="P675" s="56" t="e">
        <f>IF(B675="totale",SUM($P$26:P675),ROUND(M675,2))</f>
        <v>#VALUE!</v>
      </c>
      <c r="Q675" s="56" t="str">
        <f t="shared" si="57"/>
        <v/>
      </c>
      <c r="R675" s="53" t="str">
        <f>IF(I675="totale",SUM($N$26:R674),IF($B675="","",((1/$G$18*FISSO!$E$18*#REF!))))</f>
        <v/>
      </c>
      <c r="S675" s="45"/>
    </row>
    <row r="676" spans="12:19" ht="15" x14ac:dyDescent="0.3">
      <c r="L676" s="23" t="str">
        <f t="shared" si="56"/>
        <v/>
      </c>
      <c r="M676" s="90" t="str">
        <f>IF(B676="totale",SUM(M$26:$M675),IF(B676="","",1/$G$18*FISSO!$D$18*K676))</f>
        <v/>
      </c>
      <c r="N676" s="53" t="str">
        <f>IF(B676="totale",SUM($N$26:N675),IF($B676="","",((1/$G$18*FISSO!$E$18*#REF!))))</f>
        <v/>
      </c>
      <c r="P676" s="56" t="e">
        <f>IF(B676="totale",SUM($P$26:P676),ROUND(M676,2))</f>
        <v>#VALUE!</v>
      </c>
      <c r="Q676" s="56" t="str">
        <f t="shared" si="57"/>
        <v/>
      </c>
      <c r="R676" s="53" t="str">
        <f>IF(I676="totale",SUM($N$26:R675),IF($B676="","",((1/$G$18*FISSO!$E$18*#REF!))))</f>
        <v/>
      </c>
      <c r="S676" s="45"/>
    </row>
    <row r="677" spans="12:19" ht="15" x14ac:dyDescent="0.3">
      <c r="L677" s="23" t="str">
        <f t="shared" ref="L677:L740" si="58">IF(B677="","",G677+K677)</f>
        <v/>
      </c>
      <c r="M677" s="90" t="str">
        <f>IF(B677="totale",SUM(M$26:$M676),IF(B677="","",1/$G$18*FISSO!$D$18*K677))</f>
        <v/>
      </c>
      <c r="N677" s="53" t="str">
        <f>IF(B677="totale",SUM($N$26:N676),IF($B677="","",((1/$G$18*FISSO!$E$18*#REF!))))</f>
        <v/>
      </c>
      <c r="P677" s="56" t="e">
        <f>IF(B677="totale",SUM($P$26:P677),ROUND(M677,2))</f>
        <v>#VALUE!</v>
      </c>
      <c r="Q677" s="56" t="str">
        <f t="shared" ref="Q677:Q740" si="59">IF(B677="","",P677)</f>
        <v/>
      </c>
      <c r="R677" s="53" t="str">
        <f>IF(I677="totale",SUM($N$26:R676),IF($B677="","",((1/$G$18*FISSO!$E$18*#REF!))))</f>
        <v/>
      </c>
      <c r="S677" s="45"/>
    </row>
    <row r="678" spans="12:19" ht="15" x14ac:dyDescent="0.3">
      <c r="L678" s="23" t="str">
        <f t="shared" si="58"/>
        <v/>
      </c>
      <c r="M678" s="90" t="str">
        <f>IF(B678="totale",SUM(M$26:$M677),IF(B678="","",1/$G$18*FISSO!$D$18*K678))</f>
        <v/>
      </c>
      <c r="N678" s="53" t="str">
        <f>IF(B678="totale",SUM($N$26:N677),IF($B678="","",((1/$G$18*FISSO!$E$18*#REF!))))</f>
        <v/>
      </c>
      <c r="P678" s="56" t="e">
        <f>IF(B678="totale",SUM($P$26:P678),ROUND(M678,2))</f>
        <v>#VALUE!</v>
      </c>
      <c r="Q678" s="56" t="str">
        <f t="shared" si="59"/>
        <v/>
      </c>
      <c r="R678" s="53" t="str">
        <f>IF(I678="totale",SUM($N$26:R677),IF($B678="","",((1/$G$18*FISSO!$E$18*#REF!))))</f>
        <v/>
      </c>
      <c r="S678" s="45"/>
    </row>
    <row r="679" spans="12:19" ht="15" x14ac:dyDescent="0.3">
      <c r="L679" s="23" t="str">
        <f t="shared" si="58"/>
        <v/>
      </c>
      <c r="M679" s="90" t="str">
        <f>IF(B679="totale",SUM(M$26:$M678),IF(B679="","",1/$G$18*FISSO!$D$18*K679))</f>
        <v/>
      </c>
      <c r="N679" s="53" t="str">
        <f>IF(B679="totale",SUM($N$26:N678),IF($B679="","",((1/$G$18*FISSO!$E$18*#REF!))))</f>
        <v/>
      </c>
      <c r="P679" s="56" t="e">
        <f>IF(B679="totale",SUM($P$26:P679),ROUND(M679,2))</f>
        <v>#VALUE!</v>
      </c>
      <c r="Q679" s="56" t="str">
        <f t="shared" si="59"/>
        <v/>
      </c>
      <c r="R679" s="53" t="str">
        <f>IF(I679="totale",SUM($N$26:R678),IF($B679="","",((1/$G$18*FISSO!$E$18*#REF!))))</f>
        <v/>
      </c>
      <c r="S679" s="45"/>
    </row>
    <row r="680" spans="12:19" ht="15" x14ac:dyDescent="0.3">
      <c r="L680" s="23" t="str">
        <f t="shared" si="58"/>
        <v/>
      </c>
      <c r="M680" s="90" t="str">
        <f>IF(B680="totale",SUM(M$26:$M679),IF(B680="","",1/$G$18*FISSO!$D$18*K680))</f>
        <v/>
      </c>
      <c r="N680" s="53" t="str">
        <f>IF(B680="totale",SUM($N$26:N679),IF($B680="","",((1/$G$18*FISSO!$E$18*#REF!))))</f>
        <v/>
      </c>
      <c r="P680" s="56" t="e">
        <f>IF(B680="totale",SUM($P$26:P680),ROUND(M680,2))</f>
        <v>#VALUE!</v>
      </c>
      <c r="Q680" s="56" t="str">
        <f t="shared" si="59"/>
        <v/>
      </c>
      <c r="R680" s="53" t="str">
        <f>IF(I680="totale",SUM($N$26:R679),IF($B680="","",((1/$G$18*FISSO!$E$18*#REF!))))</f>
        <v/>
      </c>
      <c r="S680" s="45"/>
    </row>
    <row r="681" spans="12:19" ht="15" x14ac:dyDescent="0.3">
      <c r="L681" s="23" t="str">
        <f t="shared" si="58"/>
        <v/>
      </c>
      <c r="N681" s="53" t="str">
        <f>IF(B681="totale",SUM($N$26:N680),IF($B681="","",((1/$G$18*FISSO!$E$18*#REF!))))</f>
        <v/>
      </c>
      <c r="P681" s="56">
        <f>IF(B681="totale",SUM($P$26:P681),ROUND(M681,2))</f>
        <v>0</v>
      </c>
      <c r="Q681" s="56" t="str">
        <f t="shared" si="59"/>
        <v/>
      </c>
      <c r="R681" s="53" t="str">
        <f>IF(I681="totale",SUM($N$26:R680),IF($B681="","",((1/$G$18*FISSO!$E$18*#REF!))))</f>
        <v/>
      </c>
      <c r="S681" s="45"/>
    </row>
    <row r="682" spans="12:19" ht="15" x14ac:dyDescent="0.3">
      <c r="L682" s="23" t="str">
        <f t="shared" si="58"/>
        <v/>
      </c>
      <c r="N682" s="53" t="str">
        <f>IF(B682="totale",SUM($N$26:N681),IF($B682="","",((1/$G$18*FISSO!$E$18*#REF!))))</f>
        <v/>
      </c>
      <c r="P682" s="56">
        <f>IF(B682="totale",SUM($P$26:P682),ROUND(M682,2))</f>
        <v>0</v>
      </c>
      <c r="Q682" s="56" t="str">
        <f t="shared" si="59"/>
        <v/>
      </c>
      <c r="R682" s="53" t="str">
        <f>IF(I682="totale",SUM($N$26:R681),IF($B682="","",((1/$G$18*FISSO!$E$18*#REF!))))</f>
        <v/>
      </c>
      <c r="S682" s="45"/>
    </row>
    <row r="683" spans="12:19" ht="15" x14ac:dyDescent="0.3">
      <c r="L683" s="23" t="str">
        <f t="shared" si="58"/>
        <v/>
      </c>
      <c r="N683" s="53" t="str">
        <f>IF(B683="totale",SUM($N$26:N682),IF($B683="","",((1/$G$18*FISSO!$E$18*#REF!))))</f>
        <v/>
      </c>
      <c r="P683" s="56">
        <f>IF(B683="totale",SUM($P$26:P683),ROUND(M683,2))</f>
        <v>0</v>
      </c>
      <c r="Q683" s="56" t="str">
        <f t="shared" si="59"/>
        <v/>
      </c>
      <c r="R683" s="53" t="str">
        <f>IF(I683="totale",SUM($N$26:R682),IF($B683="","",((1/$G$18*FISSO!$E$18*#REF!))))</f>
        <v/>
      </c>
      <c r="S683" s="45"/>
    </row>
    <row r="684" spans="12:19" ht="15" x14ac:dyDescent="0.3">
      <c r="L684" s="23" t="str">
        <f t="shared" si="58"/>
        <v/>
      </c>
      <c r="N684" s="53" t="str">
        <f>IF(B684="totale",SUM($N$26:N683),IF($B684="","",((1/$G$18*FISSO!$E$18*#REF!))))</f>
        <v/>
      </c>
      <c r="P684" s="56">
        <f>IF(B684="totale",SUM($P$26:P684),ROUND(M684,2))</f>
        <v>0</v>
      </c>
      <c r="Q684" s="56" t="str">
        <f t="shared" si="59"/>
        <v/>
      </c>
      <c r="R684" s="53" t="str">
        <f>IF(I684="totale",SUM($N$26:R683),IF($B684="","",((1/$G$18*FISSO!$E$18*#REF!))))</f>
        <v/>
      </c>
      <c r="S684" s="45"/>
    </row>
    <row r="685" spans="12:19" ht="15" x14ac:dyDescent="0.3">
      <c r="L685" s="23" t="str">
        <f t="shared" si="58"/>
        <v/>
      </c>
      <c r="N685" s="53" t="str">
        <f>IF(B685="totale",SUM($N$26:N684),IF($B685="","",((1/$G$18*FISSO!$E$18*#REF!))))</f>
        <v/>
      </c>
      <c r="P685" s="56">
        <f>IF(B685="totale",SUM($P$26:P685),ROUND(M685,2))</f>
        <v>0</v>
      </c>
      <c r="Q685" s="56" t="str">
        <f t="shared" si="59"/>
        <v/>
      </c>
      <c r="R685" s="53" t="str">
        <f>IF(I685="totale",SUM($N$26:R684),IF($B685="","",((1/$G$18*FISSO!$E$18*#REF!))))</f>
        <v/>
      </c>
      <c r="S685" s="45"/>
    </row>
    <row r="686" spans="12:19" ht="15" x14ac:dyDescent="0.3">
      <c r="L686" s="23" t="str">
        <f t="shared" si="58"/>
        <v/>
      </c>
      <c r="N686" s="53" t="str">
        <f>IF(B686="totale",SUM($N$26:N685),IF($B686="","",((1/$G$18*FISSO!$E$18*#REF!))))</f>
        <v/>
      </c>
      <c r="P686" s="56">
        <f>IF(B686="totale",SUM($P$26:P686),ROUND(M686,2))</f>
        <v>0</v>
      </c>
      <c r="Q686" s="56" t="str">
        <f t="shared" si="59"/>
        <v/>
      </c>
      <c r="R686" s="53" t="str">
        <f>IF(I686="totale",SUM($N$26:R685),IF($B686="","",((1/$G$18*FISSO!$E$18*#REF!))))</f>
        <v/>
      </c>
      <c r="S686" s="45"/>
    </row>
    <row r="687" spans="12:19" ht="15" x14ac:dyDescent="0.3">
      <c r="L687" s="23" t="str">
        <f t="shared" si="58"/>
        <v/>
      </c>
      <c r="N687" s="53" t="str">
        <f>IF(B687="totale",SUM($N$26:N686),IF($B687="","",((1/$G$18*FISSO!$E$18*#REF!))))</f>
        <v/>
      </c>
      <c r="P687" s="56">
        <f>IF(B687="totale",SUM($P$26:P687),ROUND(M687,2))</f>
        <v>0</v>
      </c>
      <c r="Q687" s="56" t="str">
        <f t="shared" si="59"/>
        <v/>
      </c>
      <c r="R687" s="53" t="str">
        <f>IF(I687="totale",SUM($N$26:R686),IF($B687="","",((1/$G$18*FISSO!$E$18*#REF!))))</f>
        <v/>
      </c>
      <c r="S687" s="45"/>
    </row>
    <row r="688" spans="12:19" ht="15" x14ac:dyDescent="0.3">
      <c r="L688" s="23" t="str">
        <f t="shared" si="58"/>
        <v/>
      </c>
      <c r="N688" s="53" t="str">
        <f>IF(B688="totale",SUM($N$26:N687),IF($B688="","",((1/$G$18*FISSO!$E$18*#REF!))))</f>
        <v/>
      </c>
      <c r="P688" s="56">
        <f>IF(B688="totale",SUM($P$26:P688),ROUND(M688,2))</f>
        <v>0</v>
      </c>
      <c r="Q688" s="56" t="str">
        <f t="shared" si="59"/>
        <v/>
      </c>
      <c r="R688" s="53" t="str">
        <f>IF(I688="totale",SUM($N$26:R687),IF($B688="","",((1/$G$18*FISSO!$E$18*#REF!))))</f>
        <v/>
      </c>
      <c r="S688" s="45"/>
    </row>
    <row r="689" spans="12:19" ht="15" x14ac:dyDescent="0.3">
      <c r="L689" s="23" t="str">
        <f t="shared" si="58"/>
        <v/>
      </c>
      <c r="N689" s="53" t="str">
        <f>IF(B689="totale",SUM($N$26:N688),IF($B689="","",((1/$G$18*FISSO!$E$18*#REF!))))</f>
        <v/>
      </c>
      <c r="P689" s="56">
        <f>IF(B689="totale",SUM($P$26:P689),ROUND(M689,2))</f>
        <v>0</v>
      </c>
      <c r="Q689" s="56" t="str">
        <f t="shared" si="59"/>
        <v/>
      </c>
      <c r="R689" s="53" t="str">
        <f>IF(I689="totale",SUM($N$26:R688),IF($B689="","",((1/$G$18*FISSO!$E$18*#REF!))))</f>
        <v/>
      </c>
      <c r="S689" s="45"/>
    </row>
    <row r="690" spans="12:19" ht="15" x14ac:dyDescent="0.3">
      <c r="L690" s="23" t="str">
        <f t="shared" si="58"/>
        <v/>
      </c>
      <c r="N690" s="53" t="str">
        <f>IF(B690="totale",SUM($N$26:N689),IF($B690="","",((1/$G$18*FISSO!$E$18*#REF!))))</f>
        <v/>
      </c>
      <c r="P690" s="56">
        <f>IF(B690="totale",SUM($P$26:P690),ROUND(M690,2))</f>
        <v>0</v>
      </c>
      <c r="Q690" s="56" t="str">
        <f t="shared" si="59"/>
        <v/>
      </c>
      <c r="R690" s="53" t="str">
        <f>IF(I690="totale",SUM($N$26:R689),IF($B690="","",((1/$G$18*FISSO!$E$18*#REF!))))</f>
        <v/>
      </c>
      <c r="S690" s="45"/>
    </row>
    <row r="691" spans="12:19" ht="15" x14ac:dyDescent="0.3">
      <c r="L691" s="23" t="str">
        <f t="shared" si="58"/>
        <v/>
      </c>
      <c r="N691" s="53" t="str">
        <f>IF(B691="totale",SUM($N$26:N690),IF($B691="","",((1/$G$18*FISSO!$E$18*#REF!))))</f>
        <v/>
      </c>
      <c r="P691" s="56">
        <f>IF(B691="totale",SUM($P$26:P691),ROUND(M691,2))</f>
        <v>0</v>
      </c>
      <c r="Q691" s="56" t="str">
        <f t="shared" si="59"/>
        <v/>
      </c>
      <c r="R691" s="53" t="str">
        <f>IF(I691="totale",SUM($N$26:R690),IF($B691="","",((1/$G$18*FISSO!$E$18*#REF!))))</f>
        <v/>
      </c>
      <c r="S691" s="45"/>
    </row>
    <row r="692" spans="12:19" ht="15" x14ac:dyDescent="0.3">
      <c r="L692" s="23" t="str">
        <f t="shared" si="58"/>
        <v/>
      </c>
      <c r="N692" s="53" t="str">
        <f>IF(B692="totale",SUM($N$26:N691),IF($B692="","",((1/$G$18*FISSO!$E$18*#REF!))))</f>
        <v/>
      </c>
      <c r="P692" s="56">
        <f>IF(B692="totale",SUM($P$26:P692),ROUND(M692,2))</f>
        <v>0</v>
      </c>
      <c r="Q692" s="56" t="str">
        <f t="shared" si="59"/>
        <v/>
      </c>
      <c r="R692" s="53" t="str">
        <f>IF(I692="totale",SUM($N$26:R691),IF($B692="","",((1/$G$18*FISSO!$E$18*#REF!))))</f>
        <v/>
      </c>
      <c r="S692" s="45"/>
    </row>
    <row r="693" spans="12:19" ht="15" x14ac:dyDescent="0.3">
      <c r="L693" s="23" t="str">
        <f t="shared" si="58"/>
        <v/>
      </c>
      <c r="N693" s="53" t="str">
        <f>IF(B693="totale",SUM($N$26:N692),IF($B693="","",((1/$G$18*FISSO!$E$18*#REF!))))</f>
        <v/>
      </c>
      <c r="P693" s="56">
        <f>IF(B693="totale",SUM($P$26:P693),ROUND(M693,2))</f>
        <v>0</v>
      </c>
      <c r="Q693" s="56" t="str">
        <f t="shared" si="59"/>
        <v/>
      </c>
      <c r="R693" s="53" t="str">
        <f>IF(I693="totale",SUM($N$26:R692),IF($B693="","",((1/$G$18*FISSO!$E$18*#REF!))))</f>
        <v/>
      </c>
      <c r="S693" s="45"/>
    </row>
    <row r="694" spans="12:19" ht="15" x14ac:dyDescent="0.3">
      <c r="L694" s="23" t="str">
        <f t="shared" si="58"/>
        <v/>
      </c>
      <c r="N694" s="53" t="str">
        <f>IF(B694="totale",SUM($N$26:N693),IF($B694="","",((1/$G$18*FISSO!$E$18*#REF!))))</f>
        <v/>
      </c>
      <c r="P694" s="56">
        <f>IF(B694="totale",SUM($P$26:P694),ROUND(M694,2))</f>
        <v>0</v>
      </c>
      <c r="Q694" s="56" t="str">
        <f t="shared" si="59"/>
        <v/>
      </c>
      <c r="R694" s="53" t="str">
        <f>IF(I694="totale",SUM($N$26:R693),IF($B694="","",((1/$G$18*FISSO!$E$18*#REF!))))</f>
        <v/>
      </c>
      <c r="S694" s="45"/>
    </row>
    <row r="695" spans="12:19" ht="15" x14ac:dyDescent="0.3">
      <c r="L695" s="23" t="str">
        <f t="shared" si="58"/>
        <v/>
      </c>
      <c r="N695" s="53" t="str">
        <f>IF(B695="totale",SUM($N$26:N694),IF($B695="","",((1/$G$18*FISSO!$E$18*#REF!))))</f>
        <v/>
      </c>
      <c r="P695" s="56">
        <f>IF(B695="totale",SUM($P$26:P695),ROUND(M695,2))</f>
        <v>0</v>
      </c>
      <c r="Q695" s="56" t="str">
        <f t="shared" si="59"/>
        <v/>
      </c>
      <c r="R695" s="53" t="str">
        <f>IF(I695="totale",SUM($N$26:R694),IF($B695="","",((1/$G$18*FISSO!$E$18*#REF!))))</f>
        <v/>
      </c>
      <c r="S695" s="45"/>
    </row>
    <row r="696" spans="12:19" ht="15" x14ac:dyDescent="0.3">
      <c r="L696" s="23" t="str">
        <f t="shared" si="58"/>
        <v/>
      </c>
      <c r="N696" s="53" t="str">
        <f>IF(B696="totale",SUM($N$26:N695),IF($B696="","",((1/$G$18*FISSO!$E$18*#REF!))))</f>
        <v/>
      </c>
      <c r="P696" s="56">
        <f>IF(B696="totale",SUM($P$26:P696),ROUND(M696,2))</f>
        <v>0</v>
      </c>
      <c r="Q696" s="56" t="str">
        <f t="shared" si="59"/>
        <v/>
      </c>
      <c r="R696" s="53" t="str">
        <f>IF(I696="totale",SUM($N$26:R695),IF($B696="","",((1/$G$18*FISSO!$E$18*#REF!))))</f>
        <v/>
      </c>
      <c r="S696" s="45"/>
    </row>
    <row r="697" spans="12:19" ht="15" x14ac:dyDescent="0.3">
      <c r="L697" s="23" t="str">
        <f t="shared" si="58"/>
        <v/>
      </c>
      <c r="N697" s="53" t="str">
        <f>IF(B697="totale",SUM($N$26:N696),IF($B697="","",((1/$G$18*FISSO!$E$18*#REF!))))</f>
        <v/>
      </c>
      <c r="P697" s="56">
        <f>IF(B697="totale",SUM($P$26:P697),ROUND(M697,2))</f>
        <v>0</v>
      </c>
      <c r="Q697" s="56" t="str">
        <f t="shared" si="59"/>
        <v/>
      </c>
      <c r="R697" s="53" t="str">
        <f>IF(I697="totale",SUM($N$26:R696),IF($B697="","",((1/$G$18*FISSO!$E$18*#REF!))))</f>
        <v/>
      </c>
      <c r="S697" s="45"/>
    </row>
    <row r="698" spans="12:19" ht="15" x14ac:dyDescent="0.3">
      <c r="L698" s="23" t="str">
        <f t="shared" si="58"/>
        <v/>
      </c>
      <c r="N698" s="53" t="str">
        <f>IF(B698="totale",SUM($N$26:N697),IF($B698="","",((1/$G$18*FISSO!$E$18*#REF!))))</f>
        <v/>
      </c>
      <c r="P698" s="56">
        <f>IF(B698="totale",SUM($P$26:P698),ROUND(M698,2))</f>
        <v>0</v>
      </c>
      <c r="Q698" s="56" t="str">
        <f t="shared" si="59"/>
        <v/>
      </c>
      <c r="R698" s="53" t="str">
        <f>IF(I698="totale",SUM($N$26:R697),IF($B698="","",((1/$G$18*FISSO!$E$18*#REF!))))</f>
        <v/>
      </c>
      <c r="S698" s="45"/>
    </row>
    <row r="699" spans="12:19" ht="15" x14ac:dyDescent="0.3">
      <c r="L699" s="23" t="str">
        <f t="shared" si="58"/>
        <v/>
      </c>
      <c r="N699" s="53" t="str">
        <f>IF(B699="totale",SUM($N$26:N698),IF($B699="","",((1/$G$18*FISSO!$E$18*#REF!))))</f>
        <v/>
      </c>
      <c r="P699" s="56">
        <f>IF(B699="totale",SUM($P$26:P699),ROUND(M699,2))</f>
        <v>0</v>
      </c>
      <c r="Q699" s="56" t="str">
        <f t="shared" si="59"/>
        <v/>
      </c>
      <c r="R699" s="53" t="str">
        <f>IF(I699="totale",SUM($N$26:R698),IF($B699="","",((1/$G$18*FISSO!$E$18*#REF!))))</f>
        <v/>
      </c>
      <c r="S699" s="45"/>
    </row>
    <row r="700" spans="12:19" ht="15" x14ac:dyDescent="0.3">
      <c r="L700" s="23" t="str">
        <f t="shared" si="58"/>
        <v/>
      </c>
      <c r="N700" s="53" t="str">
        <f>IF(B700="totale",SUM($N$26:N699),IF($B700="","",((1/$G$18*FISSO!$E$18*#REF!))))</f>
        <v/>
      </c>
      <c r="P700" s="56">
        <f>IF(B700="totale",SUM($P$26:P700),ROUND(M700,2))</f>
        <v>0</v>
      </c>
      <c r="Q700" s="56" t="str">
        <f t="shared" si="59"/>
        <v/>
      </c>
      <c r="R700" s="53" t="str">
        <f>IF(I700="totale",SUM($N$26:R699),IF($B700="","",((1/$G$18*FISSO!$E$18*#REF!))))</f>
        <v/>
      </c>
      <c r="S700" s="45"/>
    </row>
    <row r="701" spans="12:19" ht="15" x14ac:dyDescent="0.3">
      <c r="L701" s="23" t="str">
        <f t="shared" si="58"/>
        <v/>
      </c>
      <c r="N701" s="53" t="str">
        <f>IF(B701="totale",SUM($N$26:N700),IF($B701="","",((1/$G$18*FISSO!$E$18*#REF!))))</f>
        <v/>
      </c>
      <c r="P701" s="56">
        <f>IF(B701="totale",SUM($P$26:P701),ROUND(M701,2))</f>
        <v>0</v>
      </c>
      <c r="Q701" s="56" t="str">
        <f t="shared" si="59"/>
        <v/>
      </c>
      <c r="R701" s="53" t="str">
        <f>IF(I701="totale",SUM($N$26:R700),IF($B701="","",((1/$G$18*FISSO!$E$18*#REF!))))</f>
        <v/>
      </c>
      <c r="S701" s="45"/>
    </row>
    <row r="702" spans="12:19" ht="15" x14ac:dyDescent="0.3">
      <c r="L702" s="23" t="str">
        <f t="shared" si="58"/>
        <v/>
      </c>
      <c r="N702" s="53" t="str">
        <f>IF(B702="totale",SUM($N$26:N701),IF($B702="","",((1/$G$18*FISSO!$E$18*#REF!))))</f>
        <v/>
      </c>
      <c r="P702" s="56">
        <f>IF(B702="totale",SUM($P$26:P702),ROUND(M702,2))</f>
        <v>0</v>
      </c>
      <c r="Q702" s="56" t="str">
        <f t="shared" si="59"/>
        <v/>
      </c>
      <c r="R702" s="53" t="str">
        <f>IF(I702="totale",SUM($N$26:R701),IF($B702="","",((1/$G$18*FISSO!$E$18*#REF!))))</f>
        <v/>
      </c>
      <c r="S702" s="45"/>
    </row>
    <row r="703" spans="12:19" ht="15" x14ac:dyDescent="0.3">
      <c r="L703" s="23" t="str">
        <f t="shared" si="58"/>
        <v/>
      </c>
      <c r="N703" s="53" t="str">
        <f>IF(B703="totale",SUM($N$26:N702),IF($B703="","",((1/$G$18*FISSO!$E$18*#REF!))))</f>
        <v/>
      </c>
      <c r="P703" s="56">
        <f>IF(B703="totale",SUM($P$26:P703),ROUND(M703,2))</f>
        <v>0</v>
      </c>
      <c r="Q703" s="56" t="str">
        <f t="shared" si="59"/>
        <v/>
      </c>
      <c r="R703" s="53" t="str">
        <f>IF(I703="totale",SUM($N$26:R702),IF($B703="","",((1/$G$18*FISSO!$E$18*#REF!))))</f>
        <v/>
      </c>
      <c r="S703" s="45"/>
    </row>
    <row r="704" spans="12:19" ht="15" x14ac:dyDescent="0.3">
      <c r="L704" s="23" t="str">
        <f t="shared" si="58"/>
        <v/>
      </c>
      <c r="N704" s="53" t="str">
        <f>IF(B704="totale",SUM($N$26:N703),IF($B704="","",((1/$G$18*FISSO!$E$18*#REF!))))</f>
        <v/>
      </c>
      <c r="P704" s="56">
        <f>IF(B704="totale",SUM($P$26:P704),ROUND(M704,2))</f>
        <v>0</v>
      </c>
      <c r="Q704" s="56" t="str">
        <f t="shared" si="59"/>
        <v/>
      </c>
      <c r="R704" s="53" t="str">
        <f>IF(I704="totale",SUM($N$26:R703),IF($B704="","",((1/$G$18*FISSO!$E$18*#REF!))))</f>
        <v/>
      </c>
      <c r="S704" s="45"/>
    </row>
    <row r="705" spans="12:19" ht="15" x14ac:dyDescent="0.3">
      <c r="L705" s="23" t="str">
        <f t="shared" si="58"/>
        <v/>
      </c>
      <c r="N705" s="53" t="str">
        <f>IF(B705="totale",SUM($N$26:N704),IF($B705="","",((1/$G$18*FISSO!$E$18*#REF!))))</f>
        <v/>
      </c>
      <c r="P705" s="56">
        <f t="shared" ref="P705:P730" si="60">IF(B705=";",";",ROUND(M705,2))</f>
        <v>0</v>
      </c>
      <c r="Q705" s="56" t="str">
        <f t="shared" si="59"/>
        <v/>
      </c>
      <c r="R705" s="53" t="str">
        <f>IF(I705="totale",SUM($N$26:R704),IF($B705="","",((1/$G$18*FISSO!$E$18*#REF!))))</f>
        <v/>
      </c>
      <c r="S705" s="45"/>
    </row>
    <row r="706" spans="12:19" ht="15" x14ac:dyDescent="0.3">
      <c r="L706" s="23" t="str">
        <f t="shared" si="58"/>
        <v/>
      </c>
      <c r="N706" s="53" t="str">
        <f>IF(B706="totale",SUM($N$26:N705),IF($B706="","",((1/$G$18*FISSO!$E$18*#REF!))))</f>
        <v/>
      </c>
      <c r="P706" s="56">
        <f t="shared" si="60"/>
        <v>0</v>
      </c>
      <c r="Q706" s="56" t="str">
        <f t="shared" si="59"/>
        <v/>
      </c>
      <c r="R706" s="53" t="str">
        <f>IF(I706="totale",SUM($N$26:R705),IF($B706="","",((1/$G$18*FISSO!$E$18*#REF!))))</f>
        <v/>
      </c>
      <c r="S706" s="45"/>
    </row>
    <row r="707" spans="12:19" ht="15" x14ac:dyDescent="0.3">
      <c r="L707" s="23" t="str">
        <f t="shared" si="58"/>
        <v/>
      </c>
      <c r="N707" s="53" t="str">
        <f>IF(B707="totale",SUM($N$26:N706),IF($B707="","",((1/$G$18*FISSO!$E$18*#REF!))))</f>
        <v/>
      </c>
      <c r="P707" s="56">
        <f t="shared" si="60"/>
        <v>0</v>
      </c>
      <c r="Q707" s="56" t="str">
        <f t="shared" si="59"/>
        <v/>
      </c>
      <c r="R707" s="53" t="str">
        <f>IF(I707="totale",SUM($N$26:R706),IF($B707="","",((1/$G$18*FISSO!$E$18*#REF!))))</f>
        <v/>
      </c>
      <c r="S707" s="45"/>
    </row>
    <row r="708" spans="12:19" ht="15" x14ac:dyDescent="0.3">
      <c r="L708" s="23" t="str">
        <f t="shared" si="58"/>
        <v/>
      </c>
      <c r="N708" s="53" t="str">
        <f>IF(B708="totale",SUM($N$26:N707),IF($B708="","",((1/$G$18*FISSO!$E$18*#REF!))))</f>
        <v/>
      </c>
      <c r="P708" s="56">
        <f t="shared" si="60"/>
        <v>0</v>
      </c>
      <c r="Q708" s="56" t="str">
        <f t="shared" si="59"/>
        <v/>
      </c>
      <c r="R708" s="53" t="str">
        <f>IF(I708="totale",SUM($N$26:R707),IF($B708="","",((1/$G$18*FISSO!$E$18*#REF!))))</f>
        <v/>
      </c>
      <c r="S708" s="45"/>
    </row>
    <row r="709" spans="12:19" ht="15" x14ac:dyDescent="0.3">
      <c r="L709" s="23" t="str">
        <f t="shared" si="58"/>
        <v/>
      </c>
      <c r="N709" s="53" t="str">
        <f>IF(B709="totale",SUM($N$26:N708),IF($B709="","",((1/$G$18*FISSO!$E$18*#REF!))))</f>
        <v/>
      </c>
      <c r="P709" s="56">
        <f t="shared" si="60"/>
        <v>0</v>
      </c>
      <c r="Q709" s="56" t="str">
        <f t="shared" si="59"/>
        <v/>
      </c>
      <c r="R709" s="53" t="str">
        <f>IF(I709="totale",SUM($N$26:R708),IF($B709="","",((1/$G$18*FISSO!$E$18*#REF!))))</f>
        <v/>
      </c>
      <c r="S709" s="45"/>
    </row>
    <row r="710" spans="12:19" ht="15" x14ac:dyDescent="0.3">
      <c r="L710" s="23" t="str">
        <f t="shared" si="58"/>
        <v/>
      </c>
      <c r="N710" s="53" t="str">
        <f>IF(B710="totale",SUM($N$26:N709),IF($B710="","",((1/$G$18*FISSO!$E$18*#REF!))))</f>
        <v/>
      </c>
      <c r="P710" s="56">
        <f t="shared" si="60"/>
        <v>0</v>
      </c>
      <c r="Q710" s="56" t="str">
        <f t="shared" si="59"/>
        <v/>
      </c>
      <c r="R710" s="53" t="str">
        <f>IF(I710="totale",SUM($N$26:R709),IF($B710="","",((1/$G$18*FISSO!$E$18*#REF!))))</f>
        <v/>
      </c>
      <c r="S710" s="45"/>
    </row>
    <row r="711" spans="12:19" ht="15" x14ac:dyDescent="0.3">
      <c r="L711" s="23" t="str">
        <f t="shared" si="58"/>
        <v/>
      </c>
      <c r="N711" s="53" t="str">
        <f>IF(B711="totale",SUM($N$26:N710),IF($B711="","",((1/$G$18*FISSO!$E$18*#REF!))))</f>
        <v/>
      </c>
      <c r="P711" s="56">
        <f t="shared" si="60"/>
        <v>0</v>
      </c>
      <c r="Q711" s="56" t="str">
        <f t="shared" si="59"/>
        <v/>
      </c>
      <c r="R711" s="53" t="str">
        <f>IF(I711="totale",SUM($N$26:R710),IF($B711="","",((1/$G$18*FISSO!$E$18*#REF!))))</f>
        <v/>
      </c>
      <c r="S711" s="45"/>
    </row>
    <row r="712" spans="12:19" ht="15" x14ac:dyDescent="0.3">
      <c r="L712" s="23" t="str">
        <f t="shared" si="58"/>
        <v/>
      </c>
      <c r="N712" s="53" t="str">
        <f>IF(B712="totale",SUM($N$26:N711),IF($B712="","",((1/$G$18*FISSO!$E$18*#REF!))))</f>
        <v/>
      </c>
      <c r="P712" s="56">
        <f t="shared" si="60"/>
        <v>0</v>
      </c>
      <c r="Q712" s="56" t="str">
        <f t="shared" si="59"/>
        <v/>
      </c>
      <c r="R712" s="53" t="str">
        <f>IF(I712="totale",SUM($N$26:R711),IF($B712="","",((1/$G$18*FISSO!$E$18*#REF!))))</f>
        <v/>
      </c>
      <c r="S712" s="45"/>
    </row>
    <row r="713" spans="12:19" ht="15" x14ac:dyDescent="0.3">
      <c r="L713" s="23" t="str">
        <f t="shared" si="58"/>
        <v/>
      </c>
      <c r="N713" s="53" t="str">
        <f>IF(B713="totale",SUM($N$26:N712),IF($B713="","",((1/$G$18*FISSO!$E$18*#REF!))))</f>
        <v/>
      </c>
      <c r="P713" s="56">
        <f t="shared" si="60"/>
        <v>0</v>
      </c>
      <c r="Q713" s="56" t="str">
        <f t="shared" si="59"/>
        <v/>
      </c>
      <c r="R713" s="53" t="str">
        <f>IF(I713="totale",SUM($N$26:R712),IF($B713="","",((1/$G$18*FISSO!$E$18*#REF!))))</f>
        <v/>
      </c>
      <c r="S713" s="45"/>
    </row>
    <row r="714" spans="12:19" ht="15" x14ac:dyDescent="0.3">
      <c r="L714" s="23" t="str">
        <f t="shared" si="58"/>
        <v/>
      </c>
      <c r="N714" s="53" t="str">
        <f>IF(B714="totale",SUM($N$26:N713),IF($B714="","",((1/$G$18*FISSO!$E$18*#REF!))))</f>
        <v/>
      </c>
      <c r="P714" s="56">
        <f t="shared" si="60"/>
        <v>0</v>
      </c>
      <c r="Q714" s="56" t="str">
        <f t="shared" si="59"/>
        <v/>
      </c>
      <c r="R714" s="53" t="str">
        <f>IF(I714="totale",SUM($N$26:R713),IF($B714="","",((1/$G$18*FISSO!$E$18*#REF!))))</f>
        <v/>
      </c>
      <c r="S714" s="45"/>
    </row>
    <row r="715" spans="12:19" ht="15" x14ac:dyDescent="0.3">
      <c r="L715" s="23" t="str">
        <f t="shared" si="58"/>
        <v/>
      </c>
      <c r="N715" s="53" t="str">
        <f>IF(B715="totale",SUM($N$26:N714),IF($B715="","",((1/$G$18*FISSO!$E$18*#REF!))))</f>
        <v/>
      </c>
      <c r="P715" s="56">
        <f t="shared" si="60"/>
        <v>0</v>
      </c>
      <c r="Q715" s="56" t="str">
        <f t="shared" si="59"/>
        <v/>
      </c>
      <c r="R715" s="53" t="str">
        <f>IF(I715="totale",SUM($N$26:R714),IF($B715="","",((1/$G$18*FISSO!$E$18*#REF!))))</f>
        <v/>
      </c>
      <c r="S715" s="45"/>
    </row>
    <row r="716" spans="12:19" ht="15" x14ac:dyDescent="0.3">
      <c r="L716" s="23" t="str">
        <f t="shared" si="58"/>
        <v/>
      </c>
      <c r="N716" s="53" t="str">
        <f>IF(B716="totale",SUM($N$26:N715),IF($B716="","",((1/$G$18*FISSO!$E$18*#REF!))))</f>
        <v/>
      </c>
      <c r="P716" s="56">
        <f t="shared" si="60"/>
        <v>0</v>
      </c>
      <c r="Q716" s="56" t="str">
        <f t="shared" si="59"/>
        <v/>
      </c>
      <c r="R716" s="53" t="str">
        <f>IF(I716="totale",SUM($N$26:R715),IF($B716="","",((1/$G$18*FISSO!$E$18*#REF!))))</f>
        <v/>
      </c>
      <c r="S716" s="45"/>
    </row>
    <row r="717" spans="12:19" ht="15" x14ac:dyDescent="0.3">
      <c r="L717" s="23" t="str">
        <f t="shared" si="58"/>
        <v/>
      </c>
      <c r="N717" s="53" t="str">
        <f>IF(B717="totale",SUM($N$26:N716),IF($B717="","",((1/$G$18*FISSO!$E$18*#REF!))))</f>
        <v/>
      </c>
      <c r="P717" s="56">
        <f t="shared" si="60"/>
        <v>0</v>
      </c>
      <c r="Q717" s="56" t="str">
        <f t="shared" si="59"/>
        <v/>
      </c>
      <c r="R717" s="53" t="str">
        <f>IF(I717="totale",SUM($N$26:R716),IF($B717="","",((1/$G$18*FISSO!$E$18*#REF!))))</f>
        <v/>
      </c>
      <c r="S717" s="45"/>
    </row>
    <row r="718" spans="12:19" ht="15" x14ac:dyDescent="0.3">
      <c r="L718" s="23" t="str">
        <f t="shared" si="58"/>
        <v/>
      </c>
      <c r="N718" s="53" t="str">
        <f>IF(B718="totale",SUM($N$26:N717),IF($B718="","",((1/$G$18*FISSO!$E$18*#REF!))))</f>
        <v/>
      </c>
      <c r="P718" s="56">
        <f t="shared" si="60"/>
        <v>0</v>
      </c>
      <c r="Q718" s="56" t="str">
        <f t="shared" si="59"/>
        <v/>
      </c>
      <c r="R718" s="53" t="str">
        <f>IF(I718="totale",SUM($N$26:R717),IF($B718="","",((1/$G$18*FISSO!$E$18*#REF!))))</f>
        <v/>
      </c>
      <c r="S718" s="45"/>
    </row>
    <row r="719" spans="12:19" ht="15" x14ac:dyDescent="0.3">
      <c r="L719" s="23" t="str">
        <f t="shared" si="58"/>
        <v/>
      </c>
      <c r="N719" s="53" t="str">
        <f>IF(B719="totale",SUM($N$26:N718),IF($B719="","",((1/$G$18*FISSO!$E$18*#REF!))))</f>
        <v/>
      </c>
      <c r="P719" s="56">
        <f t="shared" si="60"/>
        <v>0</v>
      </c>
      <c r="Q719" s="56" t="str">
        <f t="shared" si="59"/>
        <v/>
      </c>
      <c r="R719" s="53" t="str">
        <f>IF(I719="totale",SUM($N$26:R718),IF($B719="","",((1/$G$18*FISSO!$E$18*#REF!))))</f>
        <v/>
      </c>
      <c r="S719" s="45"/>
    </row>
    <row r="720" spans="12:19" ht="15" x14ac:dyDescent="0.3">
      <c r="L720" s="23" t="str">
        <f t="shared" si="58"/>
        <v/>
      </c>
      <c r="N720" s="53" t="str">
        <f>IF(B720="totale",SUM($N$26:N719),IF($B720="","",((1/$G$18*FISSO!$E$18*#REF!))))</f>
        <v/>
      </c>
      <c r="P720" s="56">
        <f t="shared" si="60"/>
        <v>0</v>
      </c>
      <c r="Q720" s="56" t="str">
        <f t="shared" si="59"/>
        <v/>
      </c>
      <c r="R720" s="53" t="str">
        <f>IF(I720="totale",SUM($N$26:R719),IF($B720="","",((1/$G$18*FISSO!$E$18*#REF!))))</f>
        <v/>
      </c>
      <c r="S720" s="45"/>
    </row>
    <row r="721" spans="12:19" ht="15" x14ac:dyDescent="0.3">
      <c r="L721" s="23" t="str">
        <f t="shared" si="58"/>
        <v/>
      </c>
      <c r="N721" s="53" t="str">
        <f>IF(B721="totale",SUM($N$26:N720),IF($B721="","",((1/$G$18*FISSO!$E$18*#REF!))))</f>
        <v/>
      </c>
      <c r="P721" s="56">
        <f t="shared" si="60"/>
        <v>0</v>
      </c>
      <c r="Q721" s="56" t="str">
        <f t="shared" si="59"/>
        <v/>
      </c>
      <c r="R721" s="53" t="str">
        <f>IF(I721="totale",SUM($N$26:R720),IF($B721="","",((1/$G$18*FISSO!$E$18*#REF!))))</f>
        <v/>
      </c>
      <c r="S721" s="45"/>
    </row>
    <row r="722" spans="12:19" ht="15" x14ac:dyDescent="0.3">
      <c r="L722" s="23" t="str">
        <f t="shared" si="58"/>
        <v/>
      </c>
      <c r="N722" s="53" t="str">
        <f>IF(B722="totale",SUM($N$26:N721),IF($B722="","",((1/$G$18*FISSO!$E$18*#REF!))))</f>
        <v/>
      </c>
      <c r="P722" s="56">
        <f t="shared" si="60"/>
        <v>0</v>
      </c>
      <c r="Q722" s="56" t="str">
        <f t="shared" si="59"/>
        <v/>
      </c>
      <c r="R722" s="53" t="str">
        <f>IF(I722="totale",SUM($N$26:R721),IF($B722="","",((1/$G$18*FISSO!$E$18*#REF!))))</f>
        <v/>
      </c>
      <c r="S722" s="45"/>
    </row>
    <row r="723" spans="12:19" ht="15" x14ac:dyDescent="0.3">
      <c r="L723" s="23" t="str">
        <f t="shared" si="58"/>
        <v/>
      </c>
      <c r="N723" s="53" t="str">
        <f>IF(B723="totale",SUM($N$26:N722),IF($B723="","",((1/$G$18*FISSO!$E$18*#REF!))))</f>
        <v/>
      </c>
      <c r="P723" s="56">
        <f t="shared" si="60"/>
        <v>0</v>
      </c>
      <c r="Q723" s="56" t="str">
        <f t="shared" si="59"/>
        <v/>
      </c>
      <c r="R723" s="53" t="str">
        <f>IF(I723="totale",SUM($N$26:R722),IF($B723="","",((1/$G$18*FISSO!$E$18*#REF!))))</f>
        <v/>
      </c>
      <c r="S723" s="45"/>
    </row>
    <row r="724" spans="12:19" ht="15" x14ac:dyDescent="0.3">
      <c r="L724" s="23" t="str">
        <f t="shared" si="58"/>
        <v/>
      </c>
      <c r="N724" s="53" t="str">
        <f>IF(B724="totale",SUM($N$26:N723),IF($B724="","",((1/$G$18*FISSO!$E$18*#REF!))))</f>
        <v/>
      </c>
      <c r="P724" s="56">
        <f t="shared" si="60"/>
        <v>0</v>
      </c>
      <c r="Q724" s="56" t="str">
        <f t="shared" si="59"/>
        <v/>
      </c>
      <c r="R724" s="53" t="str">
        <f>IF(I724="totale",SUM($N$26:R723),IF($B724="","",((1/$G$18*FISSO!$E$18*#REF!))))</f>
        <v/>
      </c>
      <c r="S724" s="45"/>
    </row>
    <row r="725" spans="12:19" ht="15" x14ac:dyDescent="0.3">
      <c r="L725" s="23" t="str">
        <f t="shared" si="58"/>
        <v/>
      </c>
      <c r="N725" s="53" t="str">
        <f>IF(B725="totale",SUM($N$26:N724),IF($B725="","",((1/$G$18*FISSO!$E$18*#REF!))))</f>
        <v/>
      </c>
      <c r="P725" s="56">
        <f t="shared" si="60"/>
        <v>0</v>
      </c>
      <c r="Q725" s="56" t="str">
        <f t="shared" si="59"/>
        <v/>
      </c>
      <c r="R725" s="53" t="str">
        <f>IF(I725="totale",SUM($N$26:R724),IF($B725="","",((1/$G$18*FISSO!$E$18*#REF!))))</f>
        <v/>
      </c>
      <c r="S725" s="45"/>
    </row>
    <row r="726" spans="12:19" ht="15" x14ac:dyDescent="0.3">
      <c r="L726" s="23" t="str">
        <f t="shared" si="58"/>
        <v/>
      </c>
      <c r="N726" s="53" t="str">
        <f>IF(B726="totale",SUM($N$26:N725),IF($B726="","",((1/$G$18*FISSO!$E$18*#REF!))))</f>
        <v/>
      </c>
      <c r="P726" s="56">
        <f t="shared" si="60"/>
        <v>0</v>
      </c>
      <c r="Q726" s="56" t="str">
        <f t="shared" si="59"/>
        <v/>
      </c>
      <c r="R726" s="53" t="str">
        <f>IF(I726="totale",SUM($N$26:R725),IF($B726="","",((1/$G$18*FISSO!$E$18*#REF!))))</f>
        <v/>
      </c>
      <c r="S726" s="45"/>
    </row>
    <row r="727" spans="12:19" ht="15" x14ac:dyDescent="0.3">
      <c r="L727" s="23" t="str">
        <f t="shared" si="58"/>
        <v/>
      </c>
      <c r="N727" s="53" t="str">
        <f>IF(B727="totale",SUM($N$26:N726),IF($B727="","",((1/$G$18*FISSO!$E$18*#REF!))))</f>
        <v/>
      </c>
      <c r="P727" s="56">
        <f t="shared" si="60"/>
        <v>0</v>
      </c>
      <c r="Q727" s="56" t="str">
        <f t="shared" si="59"/>
        <v/>
      </c>
      <c r="R727" s="53" t="str">
        <f>IF(I727="totale",SUM($N$26:R726),IF($B727="","",((1/$G$18*FISSO!$E$18*#REF!))))</f>
        <v/>
      </c>
      <c r="S727" s="45"/>
    </row>
    <row r="728" spans="12:19" ht="15" x14ac:dyDescent="0.3">
      <c r="L728" s="23" t="str">
        <f t="shared" si="58"/>
        <v/>
      </c>
      <c r="N728" s="53" t="str">
        <f>IF(B728="totale",SUM($N$26:N727),IF($B728="","",((1/$G$18*FISSO!$E$18*#REF!))))</f>
        <v/>
      </c>
      <c r="P728" s="56">
        <f t="shared" si="60"/>
        <v>0</v>
      </c>
      <c r="Q728" s="56" t="str">
        <f t="shared" si="59"/>
        <v/>
      </c>
      <c r="R728" s="53" t="str">
        <f>IF(I728="totale",SUM($N$26:R727),IF($B728="","",((1/$G$18*FISSO!$E$18*#REF!))))</f>
        <v/>
      </c>
      <c r="S728" s="45"/>
    </row>
    <row r="729" spans="12:19" ht="15" x14ac:dyDescent="0.3">
      <c r="L729" s="23" t="str">
        <f t="shared" si="58"/>
        <v/>
      </c>
      <c r="N729" s="53" t="str">
        <f>IF(B729="totale",SUM($N$26:N728),IF($B729="","",((1/$G$18*FISSO!$E$18*#REF!))))</f>
        <v/>
      </c>
      <c r="P729" s="56">
        <f t="shared" si="60"/>
        <v>0</v>
      </c>
      <c r="Q729" s="56" t="str">
        <f t="shared" si="59"/>
        <v/>
      </c>
      <c r="R729" s="53" t="str">
        <f>IF(I729="totale",SUM($N$26:R728),IF($B729="","",((1/$G$18*FISSO!$E$18*#REF!))))</f>
        <v/>
      </c>
      <c r="S729" s="45"/>
    </row>
    <row r="730" spans="12:19" ht="15" x14ac:dyDescent="0.3">
      <c r="L730" s="23" t="str">
        <f t="shared" si="58"/>
        <v/>
      </c>
      <c r="N730" s="53" t="str">
        <f>IF(B730="totale",SUM($N$26:N729),IF($B730="","",((1/$G$18*FISSO!$E$18*#REF!))))</f>
        <v/>
      </c>
      <c r="P730" s="56">
        <f t="shared" si="60"/>
        <v>0</v>
      </c>
      <c r="Q730" s="56" t="str">
        <f t="shared" si="59"/>
        <v/>
      </c>
      <c r="R730" s="53" t="str">
        <f>IF(I730="totale",SUM($N$26:R729),IF($B730="","",((1/$G$18*FISSO!$E$18*#REF!))))</f>
        <v/>
      </c>
      <c r="S730" s="45"/>
    </row>
    <row r="731" spans="12:19" ht="15" x14ac:dyDescent="0.3">
      <c r="L731" s="23" t="str">
        <f t="shared" si="58"/>
        <v/>
      </c>
      <c r="N731" s="53" t="str">
        <f>IF(B731="totale",SUM($N$26:N730),IF($B731="","",((1/$G$18*FISSO!$E$18*#REF!))))</f>
        <v/>
      </c>
      <c r="P731" s="56">
        <f t="shared" ref="P731:P794" si="61">ROUND(M731,2)</f>
        <v>0</v>
      </c>
      <c r="Q731" s="56" t="str">
        <f t="shared" si="59"/>
        <v/>
      </c>
      <c r="R731" s="53" t="str">
        <f>IF(I731="totale",SUM($N$26:R730),IF($B731="","",((1/$G$18*FISSO!$E$18*#REF!))))</f>
        <v/>
      </c>
      <c r="S731" s="45"/>
    </row>
    <row r="732" spans="12:19" ht="15" x14ac:dyDescent="0.3">
      <c r="L732" s="23" t="str">
        <f t="shared" si="58"/>
        <v/>
      </c>
      <c r="N732" s="53" t="str">
        <f>IF(B732="totale",SUM($N$26:N731),IF($B732="","",((1/$G$18*FISSO!$E$18*#REF!))))</f>
        <v/>
      </c>
      <c r="P732" s="56">
        <f t="shared" si="61"/>
        <v>0</v>
      </c>
      <c r="Q732" s="56" t="str">
        <f t="shared" si="59"/>
        <v/>
      </c>
      <c r="R732" s="53" t="str">
        <f>IF(I732="totale",SUM($N$26:R731),IF($B732="","",((1/$G$18*FISSO!$E$18*#REF!))))</f>
        <v/>
      </c>
      <c r="S732" s="45"/>
    </row>
    <row r="733" spans="12:19" ht="15" x14ac:dyDescent="0.3">
      <c r="L733" s="23" t="str">
        <f t="shared" si="58"/>
        <v/>
      </c>
      <c r="N733" s="53" t="str">
        <f>IF(B733="totale",SUM($N$26:N732),IF($B733="","",((1/$G$18*FISSO!$E$18*#REF!))))</f>
        <v/>
      </c>
      <c r="P733" s="56">
        <f t="shared" si="61"/>
        <v>0</v>
      </c>
      <c r="Q733" s="56" t="str">
        <f t="shared" si="59"/>
        <v/>
      </c>
      <c r="R733" s="53" t="str">
        <f>IF(I733="totale",SUM($N$26:R732),IF($B733="","",((1/$G$18*FISSO!$E$18*#REF!))))</f>
        <v/>
      </c>
      <c r="S733" s="45"/>
    </row>
    <row r="734" spans="12:19" ht="15" x14ac:dyDescent="0.3">
      <c r="L734" s="23" t="str">
        <f t="shared" si="58"/>
        <v/>
      </c>
      <c r="N734" s="53" t="str">
        <f>IF(B734="totale",SUM($N$26:N733),IF($B734="","",((1/$G$18*FISSO!$E$18*#REF!))))</f>
        <v/>
      </c>
      <c r="P734" s="56">
        <f t="shared" si="61"/>
        <v>0</v>
      </c>
      <c r="Q734" s="56" t="str">
        <f t="shared" si="59"/>
        <v/>
      </c>
      <c r="R734" s="53" t="str">
        <f>IF(I734="totale",SUM($N$26:R733),IF($B734="","",((1/$G$18*FISSO!$E$18*#REF!))))</f>
        <v/>
      </c>
      <c r="S734" s="45"/>
    </row>
    <row r="735" spans="12:19" ht="15" x14ac:dyDescent="0.3">
      <c r="L735" s="23" t="str">
        <f t="shared" si="58"/>
        <v/>
      </c>
      <c r="N735" s="53" t="str">
        <f>IF(B735="totale",SUM($N$26:N734),IF($B735="","",((1/$G$18*FISSO!$E$18*#REF!))))</f>
        <v/>
      </c>
      <c r="P735" s="56">
        <f t="shared" si="61"/>
        <v>0</v>
      </c>
      <c r="Q735" s="56" t="str">
        <f t="shared" si="59"/>
        <v/>
      </c>
      <c r="R735" s="53" t="str">
        <f>IF(I735="totale",SUM($N$26:R734),IF($B735="","",((1/$G$18*FISSO!$E$18*#REF!))))</f>
        <v/>
      </c>
      <c r="S735" s="45"/>
    </row>
    <row r="736" spans="12:19" ht="15" x14ac:dyDescent="0.3">
      <c r="L736" s="23" t="str">
        <f t="shared" si="58"/>
        <v/>
      </c>
      <c r="N736" s="53" t="str">
        <f>IF(B736="totale",SUM($N$26:N735),IF($B736="","",((1/$G$18*FISSO!$E$18*#REF!))))</f>
        <v/>
      </c>
      <c r="P736" s="56">
        <f t="shared" si="61"/>
        <v>0</v>
      </c>
      <c r="Q736" s="56" t="str">
        <f t="shared" si="59"/>
        <v/>
      </c>
      <c r="R736" s="53" t="str">
        <f>IF(I736="totale",SUM($N$26:R735),IF($B736="","",((1/$G$18*FISSO!$E$18*#REF!))))</f>
        <v/>
      </c>
      <c r="S736" s="45"/>
    </row>
    <row r="737" spans="12:19" ht="15" x14ac:dyDescent="0.3">
      <c r="L737" s="23" t="str">
        <f t="shared" si="58"/>
        <v/>
      </c>
      <c r="N737" s="53" t="str">
        <f>IF(B737="totale",SUM($N$26:N736),IF($B737="","",((1/$G$18*FISSO!$E$18*#REF!))))</f>
        <v/>
      </c>
      <c r="P737" s="56">
        <f t="shared" si="61"/>
        <v>0</v>
      </c>
      <c r="Q737" s="56" t="str">
        <f t="shared" si="59"/>
        <v/>
      </c>
      <c r="R737" s="53" t="str">
        <f>IF(I737="totale",SUM($N$26:R736),IF($B737="","",((1/$G$18*FISSO!$E$18*#REF!))))</f>
        <v/>
      </c>
      <c r="S737" s="45"/>
    </row>
    <row r="738" spans="12:19" ht="15" x14ac:dyDescent="0.3">
      <c r="L738" s="23" t="str">
        <f t="shared" si="58"/>
        <v/>
      </c>
      <c r="N738" s="53" t="str">
        <f>IF(B738="totale",SUM($N$26:N737),IF($B738="","",((1/$G$18*FISSO!$E$18*#REF!))))</f>
        <v/>
      </c>
      <c r="P738" s="56">
        <f t="shared" si="61"/>
        <v>0</v>
      </c>
      <c r="Q738" s="56" t="str">
        <f t="shared" si="59"/>
        <v/>
      </c>
      <c r="R738" s="53" t="str">
        <f>IF(I738="totale",SUM($N$26:R737),IF($B738="","",((1/$G$18*FISSO!$E$18*#REF!))))</f>
        <v/>
      </c>
      <c r="S738" s="45"/>
    </row>
    <row r="739" spans="12:19" ht="15" x14ac:dyDescent="0.3">
      <c r="L739" s="23" t="str">
        <f t="shared" si="58"/>
        <v/>
      </c>
      <c r="N739" s="53" t="str">
        <f>IF(B739="totale",SUM($N$26:N738),IF($B739="","",((1/$G$18*FISSO!$E$18*#REF!))))</f>
        <v/>
      </c>
      <c r="P739" s="56">
        <f t="shared" si="61"/>
        <v>0</v>
      </c>
      <c r="Q739" s="56" t="str">
        <f t="shared" si="59"/>
        <v/>
      </c>
      <c r="R739" s="53" t="str">
        <f>IF(I739="totale",SUM($N$26:R738),IF($B739="","",((1/$G$18*FISSO!$E$18*#REF!))))</f>
        <v/>
      </c>
      <c r="S739" s="45"/>
    </row>
    <row r="740" spans="12:19" ht="15" x14ac:dyDescent="0.3">
      <c r="L740" s="23" t="str">
        <f t="shared" si="58"/>
        <v/>
      </c>
      <c r="N740" s="53" t="str">
        <f>IF(B740="totale",SUM($N$26:N739),IF($B740="","",((1/$G$18*FISSO!$E$18*#REF!))))</f>
        <v/>
      </c>
      <c r="P740" s="56">
        <f t="shared" si="61"/>
        <v>0</v>
      </c>
      <c r="Q740" s="56" t="str">
        <f t="shared" si="59"/>
        <v/>
      </c>
      <c r="R740" s="53" t="str">
        <f>IF(I740="totale",SUM($N$26:R739),IF($B740="","",((1/$G$18*FISSO!$E$18*#REF!))))</f>
        <v/>
      </c>
      <c r="S740" s="45"/>
    </row>
    <row r="741" spans="12:19" ht="15" x14ac:dyDescent="0.3">
      <c r="L741" s="23" t="str">
        <f t="shared" ref="L741:L804" si="62">IF(B741="","",G741+K741)</f>
        <v/>
      </c>
      <c r="N741" s="53" t="str">
        <f>IF(B741="totale",SUM($N$26:N740),IF($B741="","",((1/$G$18*FISSO!$E$18*#REF!))))</f>
        <v/>
      </c>
      <c r="P741" s="56">
        <f t="shared" si="61"/>
        <v>0</v>
      </c>
      <c r="Q741" s="56" t="str">
        <f t="shared" ref="Q741:Q804" si="63">IF(B741="","",P741)</f>
        <v/>
      </c>
      <c r="R741" s="53" t="str">
        <f>IF(I741="totale",SUM($N$26:R740),IF($B741="","",((1/$G$18*FISSO!$E$18*#REF!))))</f>
        <v/>
      </c>
      <c r="S741" s="45"/>
    </row>
    <row r="742" spans="12:19" ht="15" x14ac:dyDescent="0.3">
      <c r="L742" s="23" t="str">
        <f t="shared" si="62"/>
        <v/>
      </c>
      <c r="N742" s="53" t="str">
        <f>IF(B742="totale",SUM($N$26:N741),IF($B742="","",((1/$G$18*FISSO!$E$18*#REF!))))</f>
        <v/>
      </c>
      <c r="P742" s="56">
        <f t="shared" si="61"/>
        <v>0</v>
      </c>
      <c r="Q742" s="56" t="str">
        <f t="shared" si="63"/>
        <v/>
      </c>
      <c r="R742" s="53" t="str">
        <f>IF(I742="totale",SUM($N$26:R741),IF($B742="","",((1/$G$18*FISSO!$E$18*#REF!))))</f>
        <v/>
      </c>
      <c r="S742" s="45"/>
    </row>
    <row r="743" spans="12:19" ht="15" x14ac:dyDescent="0.3">
      <c r="L743" s="23" t="str">
        <f t="shared" si="62"/>
        <v/>
      </c>
      <c r="N743" s="53" t="str">
        <f>IF(B743="totale",SUM($N$26:N742),IF($B743="","",((1/$G$18*FISSO!$E$18*#REF!))))</f>
        <v/>
      </c>
      <c r="P743" s="56">
        <f t="shared" si="61"/>
        <v>0</v>
      </c>
      <c r="Q743" s="56" t="str">
        <f t="shared" si="63"/>
        <v/>
      </c>
      <c r="R743" s="53" t="str">
        <f>IF(I743="totale",SUM($N$26:R742),IF($B743="","",((1/$G$18*FISSO!$E$18*#REF!))))</f>
        <v/>
      </c>
      <c r="S743" s="45"/>
    </row>
    <row r="744" spans="12:19" ht="15" x14ac:dyDescent="0.3">
      <c r="L744" s="23" t="str">
        <f t="shared" si="62"/>
        <v/>
      </c>
      <c r="N744" s="53" t="str">
        <f>IF(B744="totale",SUM($N$26:N743),IF($B744="","",((1/$G$18*FISSO!$E$18*#REF!))))</f>
        <v/>
      </c>
      <c r="P744" s="56">
        <f t="shared" si="61"/>
        <v>0</v>
      </c>
      <c r="Q744" s="56" t="str">
        <f t="shared" si="63"/>
        <v/>
      </c>
      <c r="R744" s="53" t="str">
        <f>IF(I744="totale",SUM($N$26:R743),IF($B744="","",((1/$G$18*FISSO!$E$18*#REF!))))</f>
        <v/>
      </c>
      <c r="S744" s="45"/>
    </row>
    <row r="745" spans="12:19" ht="15" x14ac:dyDescent="0.3">
      <c r="L745" s="23" t="str">
        <f t="shared" si="62"/>
        <v/>
      </c>
      <c r="N745" s="53" t="str">
        <f>IF(B745="totale",SUM($N$26:N744),IF($B745="","",((1/$G$18*FISSO!$E$18*#REF!))))</f>
        <v/>
      </c>
      <c r="P745" s="56">
        <f t="shared" si="61"/>
        <v>0</v>
      </c>
      <c r="Q745" s="56" t="str">
        <f t="shared" si="63"/>
        <v/>
      </c>
      <c r="R745" s="53" t="str">
        <f>IF(I745="totale",SUM($N$26:R744),IF($B745="","",((1/$G$18*FISSO!$E$18*#REF!))))</f>
        <v/>
      </c>
      <c r="S745" s="45"/>
    </row>
    <row r="746" spans="12:19" ht="15" x14ac:dyDescent="0.3">
      <c r="L746" s="23" t="str">
        <f t="shared" si="62"/>
        <v/>
      </c>
      <c r="N746" s="53" t="str">
        <f>IF(B746="totale",SUM($N$26:N745),IF($B746="","",((1/$G$18*FISSO!$E$18*#REF!))))</f>
        <v/>
      </c>
      <c r="P746" s="56">
        <f t="shared" si="61"/>
        <v>0</v>
      </c>
      <c r="Q746" s="56" t="str">
        <f t="shared" si="63"/>
        <v/>
      </c>
      <c r="R746" s="53" t="str">
        <f>IF(I746="totale",SUM($N$26:R745),IF($B746="","",((1/$G$18*FISSO!$E$18*#REF!))))</f>
        <v/>
      </c>
      <c r="S746" s="45"/>
    </row>
    <row r="747" spans="12:19" ht="15" x14ac:dyDescent="0.3">
      <c r="L747" s="23" t="str">
        <f t="shared" si="62"/>
        <v/>
      </c>
      <c r="N747" s="53" t="str">
        <f>IF(B747="totale",SUM($N$26:N746),IF($B747="","",((1/$G$18*FISSO!$E$18*#REF!))))</f>
        <v/>
      </c>
      <c r="P747" s="56">
        <f t="shared" si="61"/>
        <v>0</v>
      </c>
      <c r="Q747" s="56" t="str">
        <f t="shared" si="63"/>
        <v/>
      </c>
      <c r="R747" s="53" t="str">
        <f>IF(I747="totale",SUM($N$26:R746),IF($B747="","",((1/$G$18*FISSO!$E$18*#REF!))))</f>
        <v/>
      </c>
      <c r="S747" s="45"/>
    </row>
    <row r="748" spans="12:19" ht="15" x14ac:dyDescent="0.3">
      <c r="L748" s="23" t="str">
        <f t="shared" si="62"/>
        <v/>
      </c>
      <c r="N748" s="53" t="str">
        <f>IF(B748="totale",SUM($N$26:N747),IF($B748="","",((1/$G$18*FISSO!$E$18*#REF!))))</f>
        <v/>
      </c>
      <c r="P748" s="56">
        <f t="shared" si="61"/>
        <v>0</v>
      </c>
      <c r="Q748" s="56" t="str">
        <f t="shared" si="63"/>
        <v/>
      </c>
      <c r="R748" s="53" t="str">
        <f>IF(I748="totale",SUM($N$26:R747),IF($B748="","",((1/$G$18*FISSO!$E$18*#REF!))))</f>
        <v/>
      </c>
      <c r="S748" s="45"/>
    </row>
    <row r="749" spans="12:19" ht="15" x14ac:dyDescent="0.3">
      <c r="L749" s="23" t="str">
        <f t="shared" si="62"/>
        <v/>
      </c>
      <c r="N749" s="53" t="str">
        <f>IF(B749="totale",SUM($N$26:N748),IF($B749="","",((1/$G$18*FISSO!$E$18*#REF!))))</f>
        <v/>
      </c>
      <c r="P749" s="56">
        <f t="shared" si="61"/>
        <v>0</v>
      </c>
      <c r="Q749" s="56" t="str">
        <f t="shared" si="63"/>
        <v/>
      </c>
      <c r="R749" s="53" t="str">
        <f>IF(I749="totale",SUM($N$26:R748),IF($B749="","",((1/$G$18*FISSO!$E$18*#REF!))))</f>
        <v/>
      </c>
      <c r="S749" s="45"/>
    </row>
    <row r="750" spans="12:19" ht="15" x14ac:dyDescent="0.3">
      <c r="L750" s="23" t="str">
        <f t="shared" si="62"/>
        <v/>
      </c>
      <c r="N750" s="53" t="str">
        <f>IF(B750="totale",SUM($N$26:N749),IF($B750="","",((1/$G$18*FISSO!$E$18*#REF!))))</f>
        <v/>
      </c>
      <c r="P750" s="56">
        <f t="shared" si="61"/>
        <v>0</v>
      </c>
      <c r="Q750" s="56" t="str">
        <f t="shared" si="63"/>
        <v/>
      </c>
      <c r="R750" s="53" t="str">
        <f>IF(I750="totale",SUM($N$26:R749),IF($B750="","",((1/$G$18*FISSO!$E$18*#REF!))))</f>
        <v/>
      </c>
      <c r="S750" s="45"/>
    </row>
    <row r="751" spans="12:19" ht="15" x14ac:dyDescent="0.3">
      <c r="L751" s="23" t="str">
        <f t="shared" si="62"/>
        <v/>
      </c>
      <c r="N751" s="53" t="str">
        <f>IF(B751="totale",SUM($N$26:N750),IF($B751="","",((1/$G$18*FISSO!$E$18*#REF!))))</f>
        <v/>
      </c>
      <c r="P751" s="56">
        <f t="shared" si="61"/>
        <v>0</v>
      </c>
      <c r="Q751" s="56" t="str">
        <f t="shared" si="63"/>
        <v/>
      </c>
      <c r="R751" s="53" t="str">
        <f>IF(I751="totale",SUM($N$26:R750),IF($B751="","",((1/$G$18*FISSO!$E$18*#REF!))))</f>
        <v/>
      </c>
      <c r="S751" s="45"/>
    </row>
    <row r="752" spans="12:19" ht="15" x14ac:dyDescent="0.3">
      <c r="L752" s="23" t="str">
        <f t="shared" si="62"/>
        <v/>
      </c>
      <c r="N752" s="53" t="str">
        <f>IF(B752="totale",SUM($N$26:N751),IF($B752="","",((1/$G$18*FISSO!$E$18*#REF!))))</f>
        <v/>
      </c>
      <c r="P752" s="56">
        <f t="shared" si="61"/>
        <v>0</v>
      </c>
      <c r="Q752" s="56" t="str">
        <f t="shared" si="63"/>
        <v/>
      </c>
      <c r="R752" s="53" t="str">
        <f>IF(I752="totale",SUM($N$26:R751),IF($B752="","",((1/$G$18*FISSO!$E$18*#REF!))))</f>
        <v/>
      </c>
      <c r="S752" s="45"/>
    </row>
    <row r="753" spans="12:19" ht="15" x14ac:dyDescent="0.3">
      <c r="L753" s="23" t="str">
        <f t="shared" si="62"/>
        <v/>
      </c>
      <c r="N753" s="53" t="str">
        <f>IF(B753="totale",SUM($N$26:N752),IF($B753="","",((1/$G$18*FISSO!$E$18*#REF!))))</f>
        <v/>
      </c>
      <c r="P753" s="56">
        <f t="shared" si="61"/>
        <v>0</v>
      </c>
      <c r="Q753" s="56" t="str">
        <f t="shared" si="63"/>
        <v/>
      </c>
      <c r="R753" s="53" t="str">
        <f>IF(I753="totale",SUM($N$26:R752),IF($B753="","",((1/$G$18*FISSO!$E$18*#REF!))))</f>
        <v/>
      </c>
      <c r="S753" s="45"/>
    </row>
    <row r="754" spans="12:19" ht="15" x14ac:dyDescent="0.3">
      <c r="L754" s="23" t="str">
        <f t="shared" si="62"/>
        <v/>
      </c>
      <c r="N754" s="53" t="str">
        <f>IF(B754="totale",SUM($N$26:N753),IF($B754="","",((1/$G$18*FISSO!$E$18*#REF!))))</f>
        <v/>
      </c>
      <c r="P754" s="56">
        <f t="shared" si="61"/>
        <v>0</v>
      </c>
      <c r="Q754" s="56" t="str">
        <f t="shared" si="63"/>
        <v/>
      </c>
      <c r="R754" s="53" t="str">
        <f>IF(I754="totale",SUM($N$26:R753),IF($B754="","",((1/$G$18*FISSO!$E$18*#REF!))))</f>
        <v/>
      </c>
      <c r="S754" s="45"/>
    </row>
    <row r="755" spans="12:19" ht="15" x14ac:dyDescent="0.3">
      <c r="L755" s="23" t="str">
        <f t="shared" si="62"/>
        <v/>
      </c>
      <c r="N755" s="53" t="str">
        <f>IF(B755="totale",SUM($N$26:N754),IF($B755="","",((1/$G$18*FISSO!$E$18*#REF!))))</f>
        <v/>
      </c>
      <c r="P755" s="56">
        <f t="shared" si="61"/>
        <v>0</v>
      </c>
      <c r="Q755" s="56" t="str">
        <f t="shared" si="63"/>
        <v/>
      </c>
      <c r="R755" s="53" t="str">
        <f>IF(I755="totale",SUM($N$26:R754),IF($B755="","",((1/$G$18*FISSO!$E$18*#REF!))))</f>
        <v/>
      </c>
      <c r="S755" s="45"/>
    </row>
    <row r="756" spans="12:19" ht="15" x14ac:dyDescent="0.3">
      <c r="L756" s="23" t="str">
        <f t="shared" si="62"/>
        <v/>
      </c>
      <c r="N756" s="53" t="str">
        <f>IF(B756="totale",SUM($N$26:N755),IF($B756="","",((1/$G$18*FISSO!$E$18*#REF!))))</f>
        <v/>
      </c>
      <c r="P756" s="56">
        <f t="shared" si="61"/>
        <v>0</v>
      </c>
      <c r="Q756" s="56" t="str">
        <f t="shared" si="63"/>
        <v/>
      </c>
      <c r="R756" s="53" t="str">
        <f>IF(I756="totale",SUM($N$26:R755),IF($B756="","",((1/$G$18*FISSO!$E$18*#REF!))))</f>
        <v/>
      </c>
      <c r="S756" s="45"/>
    </row>
    <row r="757" spans="12:19" ht="15" x14ac:dyDescent="0.3">
      <c r="L757" s="23" t="str">
        <f t="shared" si="62"/>
        <v/>
      </c>
      <c r="N757" s="53" t="str">
        <f>IF(B757="totale",SUM($N$26:N756),IF($B757="","",((1/$G$18*FISSO!$E$18*#REF!))))</f>
        <v/>
      </c>
      <c r="P757" s="56">
        <f t="shared" si="61"/>
        <v>0</v>
      </c>
      <c r="Q757" s="56" t="str">
        <f t="shared" si="63"/>
        <v/>
      </c>
      <c r="R757" s="53" t="str">
        <f>IF(I757="totale",SUM($N$26:R756),IF($B757="","",((1/$G$18*FISSO!$E$18*#REF!))))</f>
        <v/>
      </c>
      <c r="S757" s="45"/>
    </row>
    <row r="758" spans="12:19" ht="15" x14ac:dyDescent="0.3">
      <c r="L758" s="23" t="str">
        <f t="shared" si="62"/>
        <v/>
      </c>
      <c r="N758" s="53" t="str">
        <f>IF(B758="totale",SUM($N$26:N757),IF($B758="","",((1/$G$18*FISSO!$E$18*#REF!))))</f>
        <v/>
      </c>
      <c r="P758" s="56">
        <f t="shared" si="61"/>
        <v>0</v>
      </c>
      <c r="Q758" s="56" t="str">
        <f t="shared" si="63"/>
        <v/>
      </c>
      <c r="R758" s="53" t="str">
        <f>IF(I758="totale",SUM($N$26:R757),IF($B758="","",((1/$G$18*FISSO!$E$18*#REF!))))</f>
        <v/>
      </c>
      <c r="S758" s="45"/>
    </row>
    <row r="759" spans="12:19" ht="15" x14ac:dyDescent="0.3">
      <c r="L759" s="23" t="str">
        <f t="shared" si="62"/>
        <v/>
      </c>
      <c r="N759" s="53" t="str">
        <f>IF(B759="totale",SUM($N$26:N758),IF($B759="","",((1/$G$18*FISSO!$E$18*#REF!))))</f>
        <v/>
      </c>
      <c r="P759" s="56">
        <f t="shared" si="61"/>
        <v>0</v>
      </c>
      <c r="Q759" s="56" t="str">
        <f t="shared" si="63"/>
        <v/>
      </c>
      <c r="R759" s="53" t="str">
        <f>IF(I759="totale",SUM($N$26:R758),IF($B759="","",((1/$G$18*FISSO!$E$18*#REF!))))</f>
        <v/>
      </c>
      <c r="S759" s="45"/>
    </row>
    <row r="760" spans="12:19" ht="15" x14ac:dyDescent="0.3">
      <c r="L760" s="23" t="str">
        <f t="shared" si="62"/>
        <v/>
      </c>
      <c r="N760" s="53" t="str">
        <f>IF(B760="totale",SUM($N$26:N759),IF($B760="","",((1/$G$18*FISSO!$E$18*#REF!))))</f>
        <v/>
      </c>
      <c r="P760" s="56">
        <f t="shared" si="61"/>
        <v>0</v>
      </c>
      <c r="Q760" s="56" t="str">
        <f t="shared" si="63"/>
        <v/>
      </c>
      <c r="R760" s="53" t="str">
        <f>IF(I760="totale",SUM($N$26:R759),IF($B760="","",((1/$G$18*FISSO!$E$18*#REF!))))</f>
        <v/>
      </c>
      <c r="S760" s="45"/>
    </row>
    <row r="761" spans="12:19" ht="15" x14ac:dyDescent="0.3">
      <c r="L761" s="23" t="str">
        <f t="shared" si="62"/>
        <v/>
      </c>
      <c r="N761" s="53" t="str">
        <f>IF(B761="totale",SUM($N$26:N760),IF($B761="","",((1/$G$18*FISSO!$E$18*#REF!))))</f>
        <v/>
      </c>
      <c r="P761" s="56">
        <f t="shared" si="61"/>
        <v>0</v>
      </c>
      <c r="Q761" s="56" t="str">
        <f t="shared" si="63"/>
        <v/>
      </c>
      <c r="R761" s="53" t="str">
        <f>IF(I761="totale",SUM($N$26:R760),IF($B761="","",((1/$G$18*FISSO!$E$18*#REF!))))</f>
        <v/>
      </c>
      <c r="S761" s="45"/>
    </row>
    <row r="762" spans="12:19" ht="15" x14ac:dyDescent="0.3">
      <c r="L762" s="23" t="str">
        <f t="shared" si="62"/>
        <v/>
      </c>
      <c r="N762" s="53" t="str">
        <f>IF(B762="totale",SUM($N$26:N761),IF($B762="","",((1/$G$18*FISSO!$E$18*#REF!))))</f>
        <v/>
      </c>
      <c r="P762" s="56">
        <f t="shared" si="61"/>
        <v>0</v>
      </c>
      <c r="Q762" s="56" t="str">
        <f t="shared" si="63"/>
        <v/>
      </c>
      <c r="R762" s="53" t="str">
        <f>IF(I762="totale",SUM($N$26:R761),IF($B762="","",((1/$G$18*FISSO!$E$18*#REF!))))</f>
        <v/>
      </c>
      <c r="S762" s="45"/>
    </row>
    <row r="763" spans="12:19" ht="15" x14ac:dyDescent="0.3">
      <c r="L763" s="23" t="str">
        <f t="shared" si="62"/>
        <v/>
      </c>
      <c r="N763" s="53" t="str">
        <f>IF(B763="totale",SUM($N$26:N762),IF($B763="","",((1/$G$18*FISSO!$E$18*#REF!))))</f>
        <v/>
      </c>
      <c r="P763" s="56">
        <f t="shared" si="61"/>
        <v>0</v>
      </c>
      <c r="Q763" s="56" t="str">
        <f t="shared" si="63"/>
        <v/>
      </c>
      <c r="R763" s="53" t="str">
        <f>IF(I763="totale",SUM($N$26:R762),IF($B763="","",((1/$G$18*FISSO!$E$18*#REF!))))</f>
        <v/>
      </c>
      <c r="S763" s="45"/>
    </row>
    <row r="764" spans="12:19" ht="15" x14ac:dyDescent="0.3">
      <c r="L764" s="23" t="str">
        <f t="shared" si="62"/>
        <v/>
      </c>
      <c r="N764" s="53" t="str">
        <f>IF(B764="totale",SUM($N$26:N763),IF($B764="","",((1/$G$18*FISSO!$E$18*#REF!))))</f>
        <v/>
      </c>
      <c r="P764" s="56">
        <f t="shared" si="61"/>
        <v>0</v>
      </c>
      <c r="Q764" s="56" t="str">
        <f t="shared" si="63"/>
        <v/>
      </c>
      <c r="R764" s="53" t="str">
        <f>IF(I764="totale",SUM($N$26:R763),IF($B764="","",((1/$G$18*FISSO!$E$18*#REF!))))</f>
        <v/>
      </c>
      <c r="S764" s="45"/>
    </row>
    <row r="765" spans="12:19" ht="15" x14ac:dyDescent="0.3">
      <c r="L765" s="23" t="str">
        <f t="shared" si="62"/>
        <v/>
      </c>
      <c r="N765" s="53" t="str">
        <f>IF(B765="totale",SUM($N$26:N764),IF($B765="","",((1/$G$18*FISSO!$E$18*#REF!))))</f>
        <v/>
      </c>
      <c r="P765" s="56">
        <f t="shared" si="61"/>
        <v>0</v>
      </c>
      <c r="Q765" s="56" t="str">
        <f t="shared" si="63"/>
        <v/>
      </c>
      <c r="R765" s="53" t="str">
        <f>IF(I765="totale",SUM($N$26:R764),IF($B765="","",((1/$G$18*FISSO!$E$18*#REF!))))</f>
        <v/>
      </c>
      <c r="S765" s="45"/>
    </row>
    <row r="766" spans="12:19" ht="15" x14ac:dyDescent="0.3">
      <c r="L766" s="23" t="str">
        <f t="shared" si="62"/>
        <v/>
      </c>
      <c r="N766" s="53" t="str">
        <f>IF(B766="totale",SUM($N$26:N765),IF($B766="","",((1/$G$18*FISSO!$E$18*#REF!))))</f>
        <v/>
      </c>
      <c r="P766" s="56">
        <f t="shared" si="61"/>
        <v>0</v>
      </c>
      <c r="Q766" s="56" t="str">
        <f t="shared" si="63"/>
        <v/>
      </c>
      <c r="R766" s="53" t="str">
        <f>IF(I766="totale",SUM($N$26:R765),IF($B766="","",((1/$G$18*FISSO!$E$18*#REF!))))</f>
        <v/>
      </c>
      <c r="S766" s="45"/>
    </row>
    <row r="767" spans="12:19" ht="15" x14ac:dyDescent="0.3">
      <c r="L767" s="23" t="str">
        <f t="shared" si="62"/>
        <v/>
      </c>
      <c r="N767" s="53" t="str">
        <f>IF(B767="totale",SUM($N$26:N766),IF($B767="","",((1/$G$18*FISSO!$E$18*#REF!))))</f>
        <v/>
      </c>
      <c r="P767" s="56">
        <f t="shared" si="61"/>
        <v>0</v>
      </c>
      <c r="Q767" s="56" t="str">
        <f t="shared" si="63"/>
        <v/>
      </c>
      <c r="R767" s="53" t="str">
        <f>IF(I767="totale",SUM($N$26:R766),IF($B767="","",((1/$G$18*FISSO!$E$18*#REF!))))</f>
        <v/>
      </c>
      <c r="S767" s="45"/>
    </row>
    <row r="768" spans="12:19" ht="15" x14ac:dyDescent="0.3">
      <c r="L768" s="23" t="str">
        <f t="shared" si="62"/>
        <v/>
      </c>
      <c r="N768" s="53" t="str">
        <f>IF(B768="totale",SUM($N$26:N767),IF($B768="","",((1/$G$18*FISSO!$E$18*#REF!))))</f>
        <v/>
      </c>
      <c r="P768" s="56">
        <f t="shared" si="61"/>
        <v>0</v>
      </c>
      <c r="Q768" s="56" t="str">
        <f t="shared" si="63"/>
        <v/>
      </c>
      <c r="R768" s="53" t="str">
        <f>IF(I768="totale",SUM($N$26:R767),IF($B768="","",((1/$G$18*FISSO!$E$18*#REF!))))</f>
        <v/>
      </c>
      <c r="S768" s="45"/>
    </row>
    <row r="769" spans="12:19" ht="15" x14ac:dyDescent="0.3">
      <c r="L769" s="23" t="str">
        <f t="shared" si="62"/>
        <v/>
      </c>
      <c r="N769" s="53" t="str">
        <f>IF(B769="totale",SUM($N$26:N768),IF($B769="","",((1/$G$18*FISSO!$E$18*#REF!))))</f>
        <v/>
      </c>
      <c r="P769" s="56">
        <f t="shared" si="61"/>
        <v>0</v>
      </c>
      <c r="Q769" s="56" t="str">
        <f t="shared" si="63"/>
        <v/>
      </c>
      <c r="R769" s="53" t="str">
        <f>IF(I769="totale",SUM($N$26:R768),IF($B769="","",((1/$G$18*FISSO!$E$18*#REF!))))</f>
        <v/>
      </c>
      <c r="S769" s="45"/>
    </row>
    <row r="770" spans="12:19" ht="15" x14ac:dyDescent="0.3">
      <c r="L770" s="23" t="str">
        <f t="shared" si="62"/>
        <v/>
      </c>
      <c r="N770" s="53" t="str">
        <f>IF(B770="totale",SUM($N$26:N769),IF($B770="","",((1/$G$18*FISSO!$E$18*#REF!))))</f>
        <v/>
      </c>
      <c r="P770" s="56">
        <f t="shared" si="61"/>
        <v>0</v>
      </c>
      <c r="Q770" s="56" t="str">
        <f t="shared" si="63"/>
        <v/>
      </c>
      <c r="R770" s="53" t="str">
        <f>IF(I770="totale",SUM($N$26:R769),IF($B770="","",((1/$G$18*FISSO!$E$18*#REF!))))</f>
        <v/>
      </c>
      <c r="S770" s="45"/>
    </row>
    <row r="771" spans="12:19" ht="15" x14ac:dyDescent="0.3">
      <c r="L771" s="23" t="str">
        <f t="shared" si="62"/>
        <v/>
      </c>
      <c r="N771" s="53" t="str">
        <f>IF(B771="totale",SUM($N$26:N770),IF($B771="","",((1/$G$18*FISSO!$E$18*#REF!))))</f>
        <v/>
      </c>
      <c r="P771" s="56">
        <f t="shared" si="61"/>
        <v>0</v>
      </c>
      <c r="Q771" s="56" t="str">
        <f t="shared" si="63"/>
        <v/>
      </c>
      <c r="R771" s="53" t="str">
        <f>IF(I771="totale",SUM($N$26:R770),IF($B771="","",((1/$G$18*FISSO!$E$18*#REF!))))</f>
        <v/>
      </c>
      <c r="S771" s="45"/>
    </row>
    <row r="772" spans="12:19" ht="15" x14ac:dyDescent="0.3">
      <c r="L772" s="23" t="str">
        <f t="shared" si="62"/>
        <v/>
      </c>
      <c r="N772" s="53" t="str">
        <f>IF(B772="totale",SUM($N$26:N771),IF($B772="","",((1/$G$18*FISSO!$E$18*#REF!))))</f>
        <v/>
      </c>
      <c r="P772" s="56">
        <f t="shared" si="61"/>
        <v>0</v>
      </c>
      <c r="Q772" s="56" t="str">
        <f t="shared" si="63"/>
        <v/>
      </c>
      <c r="R772" s="53" t="str">
        <f>IF(I772="totale",SUM($N$26:R771),IF($B772="","",((1/$G$18*FISSO!$E$18*#REF!))))</f>
        <v/>
      </c>
      <c r="S772" s="45"/>
    </row>
    <row r="773" spans="12:19" ht="15" x14ac:dyDescent="0.3">
      <c r="L773" s="23" t="str">
        <f t="shared" si="62"/>
        <v/>
      </c>
      <c r="N773" s="53" t="str">
        <f>IF(B773="totale",SUM($N$26:N772),IF($B773="","",((1/$G$18*FISSO!$E$18*#REF!))))</f>
        <v/>
      </c>
      <c r="P773" s="56">
        <f t="shared" si="61"/>
        <v>0</v>
      </c>
      <c r="Q773" s="56" t="str">
        <f t="shared" si="63"/>
        <v/>
      </c>
      <c r="R773" s="53" t="str">
        <f>IF(I773="totale",SUM($N$26:R772),IF($B773="","",((1/$G$18*FISSO!$E$18*#REF!))))</f>
        <v/>
      </c>
      <c r="S773" s="45"/>
    </row>
    <row r="774" spans="12:19" ht="15" x14ac:dyDescent="0.3">
      <c r="L774" s="23" t="str">
        <f t="shared" si="62"/>
        <v/>
      </c>
      <c r="N774" s="53" t="str">
        <f>IF(B774="totale",SUM($N$26:N773),IF($B774="","",((1/$G$18*FISSO!$E$18*#REF!))))</f>
        <v/>
      </c>
      <c r="P774" s="56">
        <f t="shared" si="61"/>
        <v>0</v>
      </c>
      <c r="Q774" s="56" t="str">
        <f t="shared" si="63"/>
        <v/>
      </c>
      <c r="R774" s="53" t="str">
        <f>IF(I774="totale",SUM($N$26:R773),IF($B774="","",((1/$G$18*FISSO!$E$18*#REF!))))</f>
        <v/>
      </c>
      <c r="S774" s="45"/>
    </row>
    <row r="775" spans="12:19" ht="15" x14ac:dyDescent="0.3">
      <c r="L775" s="23" t="str">
        <f t="shared" si="62"/>
        <v/>
      </c>
      <c r="N775" s="53" t="str">
        <f>IF(B775="totale",SUM($N$26:N774),IF($B775="","",((1/$G$18*FISSO!$E$18*#REF!))))</f>
        <v/>
      </c>
      <c r="P775" s="56">
        <f t="shared" si="61"/>
        <v>0</v>
      </c>
      <c r="Q775" s="56" t="str">
        <f t="shared" si="63"/>
        <v/>
      </c>
      <c r="R775" s="53" t="str">
        <f>IF(I775="totale",SUM($N$26:R774),IF($B775="","",((1/$G$18*FISSO!$E$18*#REF!))))</f>
        <v/>
      </c>
      <c r="S775" s="45"/>
    </row>
    <row r="776" spans="12:19" ht="15" x14ac:dyDescent="0.3">
      <c r="L776" s="23" t="str">
        <f t="shared" si="62"/>
        <v/>
      </c>
      <c r="N776" s="53" t="str">
        <f>IF(B776="totale",SUM($N$26:N775),IF($B776="","",((1/$G$18*FISSO!$E$18*#REF!))))</f>
        <v/>
      </c>
      <c r="P776" s="56">
        <f t="shared" si="61"/>
        <v>0</v>
      </c>
      <c r="Q776" s="56" t="str">
        <f t="shared" si="63"/>
        <v/>
      </c>
      <c r="R776" s="53" t="str">
        <f>IF(I776="totale",SUM($N$26:R775),IF($B776="","",((1/$G$18*FISSO!$E$18*#REF!))))</f>
        <v/>
      </c>
      <c r="S776" s="45"/>
    </row>
    <row r="777" spans="12:19" ht="15" x14ac:dyDescent="0.3">
      <c r="L777" s="23" t="str">
        <f t="shared" si="62"/>
        <v/>
      </c>
      <c r="N777" s="53" t="str">
        <f>IF(B777="totale",SUM($N$26:N776),IF($B777="","",((1/$G$18*FISSO!$E$18*#REF!))))</f>
        <v/>
      </c>
      <c r="P777" s="56">
        <f t="shared" si="61"/>
        <v>0</v>
      </c>
      <c r="Q777" s="56" t="str">
        <f t="shared" si="63"/>
        <v/>
      </c>
      <c r="R777" s="53" t="str">
        <f>IF(I777="totale",SUM($N$26:R776),IF($B777="","",((1/$G$18*FISSO!$E$18*#REF!))))</f>
        <v/>
      </c>
      <c r="S777" s="45"/>
    </row>
    <row r="778" spans="12:19" ht="15" x14ac:dyDescent="0.3">
      <c r="L778" s="23" t="str">
        <f t="shared" si="62"/>
        <v/>
      </c>
      <c r="N778" s="53" t="str">
        <f>IF(B778="totale",SUM($N$26:N777),IF($B778="","",((1/$G$18*FISSO!$E$18*#REF!))))</f>
        <v/>
      </c>
      <c r="P778" s="56">
        <f t="shared" si="61"/>
        <v>0</v>
      </c>
      <c r="Q778" s="56" t="str">
        <f t="shared" si="63"/>
        <v/>
      </c>
      <c r="R778" s="53" t="str">
        <f>IF(I778="totale",SUM($N$26:R777),IF($B778="","",((1/$G$18*FISSO!$E$18*#REF!))))</f>
        <v/>
      </c>
      <c r="S778" s="45"/>
    </row>
    <row r="779" spans="12:19" ht="15" x14ac:dyDescent="0.3">
      <c r="L779" s="23" t="str">
        <f t="shared" si="62"/>
        <v/>
      </c>
      <c r="N779" s="53" t="str">
        <f>IF(B779="totale",SUM($N$26:N778),IF($B779="","",((1/$G$18*FISSO!$E$18*#REF!))))</f>
        <v/>
      </c>
      <c r="P779" s="56">
        <f t="shared" si="61"/>
        <v>0</v>
      </c>
      <c r="Q779" s="56" t="str">
        <f t="shared" si="63"/>
        <v/>
      </c>
      <c r="R779" s="53" t="str">
        <f>IF(I779="totale",SUM($N$26:R778),IF($B779="","",((1/$G$18*FISSO!$E$18*#REF!))))</f>
        <v/>
      </c>
      <c r="S779" s="45"/>
    </row>
    <row r="780" spans="12:19" ht="15" x14ac:dyDescent="0.3">
      <c r="L780" s="23" t="str">
        <f t="shared" si="62"/>
        <v/>
      </c>
      <c r="N780" s="53" t="str">
        <f>IF(B780="totale",SUM($N$26:N779),IF($B780="","",((1/$G$18*FISSO!$E$18*#REF!))))</f>
        <v/>
      </c>
      <c r="P780" s="56">
        <f t="shared" si="61"/>
        <v>0</v>
      </c>
      <c r="Q780" s="56" t="str">
        <f t="shared" si="63"/>
        <v/>
      </c>
      <c r="R780" s="53" t="str">
        <f>IF(I780="totale",SUM($N$26:R779),IF($B780="","",((1/$G$18*FISSO!$E$18*#REF!))))</f>
        <v/>
      </c>
      <c r="S780" s="45"/>
    </row>
    <row r="781" spans="12:19" ht="15" x14ac:dyDescent="0.3">
      <c r="L781" s="23" t="str">
        <f t="shared" si="62"/>
        <v/>
      </c>
      <c r="N781" s="53" t="str">
        <f>IF(B781="totale",SUM($N$26:N780),IF($B781="","",((1/$G$18*FISSO!$E$18*#REF!))))</f>
        <v/>
      </c>
      <c r="P781" s="56">
        <f t="shared" si="61"/>
        <v>0</v>
      </c>
      <c r="Q781" s="56" t="str">
        <f t="shared" si="63"/>
        <v/>
      </c>
      <c r="R781" s="53" t="str">
        <f>IF(I781="totale",SUM($N$26:R780),IF($B781="","",((1/$G$18*FISSO!$E$18*#REF!))))</f>
        <v/>
      </c>
      <c r="S781" s="45"/>
    </row>
    <row r="782" spans="12:19" ht="15" x14ac:dyDescent="0.3">
      <c r="L782" s="23" t="str">
        <f t="shared" si="62"/>
        <v/>
      </c>
      <c r="N782" s="53" t="str">
        <f>IF(B782="totale",SUM($N$26:N781),IF($B782="","",((1/$G$18*FISSO!$E$18*#REF!))))</f>
        <v/>
      </c>
      <c r="P782" s="56">
        <f t="shared" si="61"/>
        <v>0</v>
      </c>
      <c r="Q782" s="56" t="str">
        <f t="shared" si="63"/>
        <v/>
      </c>
      <c r="R782" s="53" t="str">
        <f>IF(I782="totale",SUM($N$26:R781),IF($B782="","",((1/$G$18*FISSO!$E$18*#REF!))))</f>
        <v/>
      </c>
      <c r="S782" s="45"/>
    </row>
    <row r="783" spans="12:19" ht="15" x14ac:dyDescent="0.3">
      <c r="L783" s="23" t="str">
        <f t="shared" si="62"/>
        <v/>
      </c>
      <c r="N783" s="53" t="str">
        <f>IF(B783="totale",SUM($N$26:N782),IF($B783="","",((1/$G$18*FISSO!$E$18*#REF!))))</f>
        <v/>
      </c>
      <c r="P783" s="56">
        <f t="shared" si="61"/>
        <v>0</v>
      </c>
      <c r="Q783" s="56" t="str">
        <f t="shared" si="63"/>
        <v/>
      </c>
      <c r="R783" s="53" t="str">
        <f>IF(I783="totale",SUM($N$26:R782),IF($B783="","",((1/$G$18*FISSO!$E$18*#REF!))))</f>
        <v/>
      </c>
      <c r="S783" s="45"/>
    </row>
    <row r="784" spans="12:19" ht="15" x14ac:dyDescent="0.3">
      <c r="L784" s="23" t="str">
        <f t="shared" si="62"/>
        <v/>
      </c>
      <c r="N784" s="53" t="str">
        <f>IF(B784="totale",SUM($N$26:N783),IF($B784="","",((1/$G$18*FISSO!$E$18*#REF!))))</f>
        <v/>
      </c>
      <c r="P784" s="56">
        <f t="shared" si="61"/>
        <v>0</v>
      </c>
      <c r="Q784" s="56" t="str">
        <f t="shared" si="63"/>
        <v/>
      </c>
      <c r="R784" s="53" t="str">
        <f>IF(I784="totale",SUM($N$26:R783),IF($B784="","",((1/$G$18*FISSO!$E$18*#REF!))))</f>
        <v/>
      </c>
      <c r="S784" s="45"/>
    </row>
    <row r="785" spans="12:19" ht="15" x14ac:dyDescent="0.3">
      <c r="L785" s="23" t="str">
        <f t="shared" si="62"/>
        <v/>
      </c>
      <c r="N785" s="53" t="str">
        <f>IF(B785="totale",SUM($N$26:N784),IF($B785="","",((1/$G$18*FISSO!$E$18*#REF!))))</f>
        <v/>
      </c>
      <c r="P785" s="56">
        <f t="shared" si="61"/>
        <v>0</v>
      </c>
      <c r="Q785" s="56" t="str">
        <f t="shared" si="63"/>
        <v/>
      </c>
      <c r="R785" s="53" t="str">
        <f>IF(I785="totale",SUM($N$26:R784),IF($B785="","",((1/$G$18*FISSO!$E$18*#REF!))))</f>
        <v/>
      </c>
      <c r="S785" s="45"/>
    </row>
    <row r="786" spans="12:19" ht="15" x14ac:dyDescent="0.3">
      <c r="L786" s="23" t="str">
        <f t="shared" si="62"/>
        <v/>
      </c>
      <c r="N786" s="53" t="str">
        <f>IF(B786="totale",SUM($N$26:N785),IF($B786="","",((1/$G$18*FISSO!$E$18*#REF!))))</f>
        <v/>
      </c>
      <c r="P786" s="56">
        <f t="shared" si="61"/>
        <v>0</v>
      </c>
      <c r="Q786" s="56" t="str">
        <f t="shared" si="63"/>
        <v/>
      </c>
      <c r="R786" s="53" t="str">
        <f>IF(I786="totale",SUM($N$26:R785),IF($B786="","",((1/$G$18*FISSO!$E$18*#REF!))))</f>
        <v/>
      </c>
      <c r="S786" s="45"/>
    </row>
    <row r="787" spans="12:19" ht="15" x14ac:dyDescent="0.3">
      <c r="L787" s="23" t="str">
        <f t="shared" si="62"/>
        <v/>
      </c>
      <c r="N787" s="53" t="str">
        <f>IF(B787="totale",SUM($N$26:N786),IF($B787="","",((1/$G$18*FISSO!$E$18*#REF!))))</f>
        <v/>
      </c>
      <c r="P787" s="56">
        <f t="shared" si="61"/>
        <v>0</v>
      </c>
      <c r="Q787" s="56" t="str">
        <f t="shared" si="63"/>
        <v/>
      </c>
      <c r="R787" s="53" t="str">
        <f>IF(I787="totale",SUM($N$26:R786),IF($B787="","",((1/$G$18*FISSO!$E$18*#REF!))))</f>
        <v/>
      </c>
      <c r="S787" s="45"/>
    </row>
    <row r="788" spans="12:19" ht="15" x14ac:dyDescent="0.3">
      <c r="L788" s="23" t="str">
        <f t="shared" si="62"/>
        <v/>
      </c>
      <c r="N788" s="53" t="str">
        <f>IF(B788="totale",SUM($N$26:N787),IF($B788="","",((1/$G$18*FISSO!$E$18*#REF!))))</f>
        <v/>
      </c>
      <c r="P788" s="56">
        <f t="shared" si="61"/>
        <v>0</v>
      </c>
      <c r="Q788" s="56" t="str">
        <f t="shared" si="63"/>
        <v/>
      </c>
      <c r="R788" s="53" t="str">
        <f>IF(I788="totale",SUM($N$26:R787),IF($B788="","",((1/$G$18*FISSO!$E$18*#REF!))))</f>
        <v/>
      </c>
      <c r="S788" s="45"/>
    </row>
    <row r="789" spans="12:19" ht="15" x14ac:dyDescent="0.3">
      <c r="L789" s="23" t="str">
        <f t="shared" si="62"/>
        <v/>
      </c>
      <c r="N789" s="53" t="str">
        <f>IF(B789="totale",SUM($N$26:N788),IF($B789="","",((1/$G$18*FISSO!$E$18*#REF!))))</f>
        <v/>
      </c>
      <c r="P789" s="56">
        <f t="shared" si="61"/>
        <v>0</v>
      </c>
      <c r="Q789" s="56" t="str">
        <f t="shared" si="63"/>
        <v/>
      </c>
      <c r="R789" s="53" t="str">
        <f>IF(I789="totale",SUM($N$26:R788),IF($B789="","",((1/$G$18*FISSO!$E$18*#REF!))))</f>
        <v/>
      </c>
      <c r="S789" s="45"/>
    </row>
    <row r="790" spans="12:19" ht="15" x14ac:dyDescent="0.3">
      <c r="L790" s="23" t="str">
        <f t="shared" si="62"/>
        <v/>
      </c>
      <c r="N790" s="53" t="str">
        <f>IF(B790="totale",SUM($N$26:N789),IF($B790="","",((1/$G$18*FISSO!$E$18*#REF!))))</f>
        <v/>
      </c>
      <c r="P790" s="56">
        <f t="shared" si="61"/>
        <v>0</v>
      </c>
      <c r="Q790" s="56" t="str">
        <f t="shared" si="63"/>
        <v/>
      </c>
      <c r="R790" s="53" t="str">
        <f>IF(I790="totale",SUM($N$26:R789),IF($B790="","",((1/$G$18*FISSO!$E$18*#REF!))))</f>
        <v/>
      </c>
      <c r="S790" s="45"/>
    </row>
    <row r="791" spans="12:19" ht="15" x14ac:dyDescent="0.3">
      <c r="L791" s="23" t="str">
        <f t="shared" si="62"/>
        <v/>
      </c>
      <c r="N791" s="53" t="str">
        <f>IF(B791="totale",SUM($N$26:N790),IF($B791="","",((1/$G$18*FISSO!$E$18*#REF!))))</f>
        <v/>
      </c>
      <c r="P791" s="56">
        <f t="shared" si="61"/>
        <v>0</v>
      </c>
      <c r="Q791" s="56" t="str">
        <f t="shared" si="63"/>
        <v/>
      </c>
      <c r="R791" s="53" t="str">
        <f>IF(I791="totale",SUM($N$26:R790),IF($B791="","",((1/$G$18*FISSO!$E$18*#REF!))))</f>
        <v/>
      </c>
      <c r="S791" s="45"/>
    </row>
    <row r="792" spans="12:19" ht="15" x14ac:dyDescent="0.3">
      <c r="L792" s="23" t="str">
        <f t="shared" si="62"/>
        <v/>
      </c>
      <c r="N792" s="53" t="str">
        <f>IF(B792="totale",SUM($N$26:N791),IF($B792="","",((1/$G$18*FISSO!$E$18*#REF!))))</f>
        <v/>
      </c>
      <c r="P792" s="56">
        <f t="shared" si="61"/>
        <v>0</v>
      </c>
      <c r="Q792" s="56" t="str">
        <f t="shared" si="63"/>
        <v/>
      </c>
      <c r="R792" s="53" t="str">
        <f>IF(I792="totale",SUM($N$26:R791),IF($B792="","",((1/$G$18*FISSO!$E$18*#REF!))))</f>
        <v/>
      </c>
      <c r="S792" s="45"/>
    </row>
    <row r="793" spans="12:19" ht="15" x14ac:dyDescent="0.3">
      <c r="L793" s="23" t="str">
        <f t="shared" si="62"/>
        <v/>
      </c>
      <c r="N793" s="53" t="str">
        <f>IF(B793="totale",SUM($N$26:N792),IF($B793="","",((1/$G$18*FISSO!$E$18*#REF!))))</f>
        <v/>
      </c>
      <c r="P793" s="56">
        <f t="shared" si="61"/>
        <v>0</v>
      </c>
      <c r="Q793" s="56" t="str">
        <f t="shared" si="63"/>
        <v/>
      </c>
      <c r="R793" s="53" t="str">
        <f>IF(I793="totale",SUM($N$26:R792),IF($B793="","",((1/$G$18*FISSO!$E$18*#REF!))))</f>
        <v/>
      </c>
      <c r="S793" s="45"/>
    </row>
    <row r="794" spans="12:19" ht="15" x14ac:dyDescent="0.3">
      <c r="L794" s="23" t="str">
        <f t="shared" si="62"/>
        <v/>
      </c>
      <c r="N794" s="53" t="str">
        <f>IF(B794="totale",SUM($N$26:N793),IF($B794="","",((1/$G$18*FISSO!$E$18*#REF!))))</f>
        <v/>
      </c>
      <c r="P794" s="56">
        <f t="shared" si="61"/>
        <v>0</v>
      </c>
      <c r="Q794" s="56" t="str">
        <f t="shared" si="63"/>
        <v/>
      </c>
      <c r="R794" s="53" t="str">
        <f>IF(I794="totale",SUM($N$26:R793),IF($B794="","",((1/$G$18*FISSO!$E$18*#REF!))))</f>
        <v/>
      </c>
      <c r="S794" s="45"/>
    </row>
    <row r="795" spans="12:19" ht="15" x14ac:dyDescent="0.3">
      <c r="L795" s="23" t="str">
        <f t="shared" si="62"/>
        <v/>
      </c>
      <c r="N795" s="53" t="str">
        <f>IF(B795="totale",SUM($N$26:N794),IF($B795="","",((1/$G$18*FISSO!$E$18*#REF!))))</f>
        <v/>
      </c>
      <c r="P795" s="56">
        <f t="shared" ref="P795:P858" si="64">ROUND(M795,2)</f>
        <v>0</v>
      </c>
      <c r="Q795" s="56" t="str">
        <f t="shared" si="63"/>
        <v/>
      </c>
      <c r="R795" s="53" t="str">
        <f>IF(I795="totale",SUM($N$26:R794),IF($B795="","",((1/$G$18*FISSO!$E$18*#REF!))))</f>
        <v/>
      </c>
      <c r="S795" s="45"/>
    </row>
    <row r="796" spans="12:19" ht="15" x14ac:dyDescent="0.3">
      <c r="L796" s="23" t="str">
        <f t="shared" si="62"/>
        <v/>
      </c>
      <c r="N796" s="53" t="str">
        <f>IF(B796="totale",SUM($N$26:N795),IF($B796="","",((1/$G$18*FISSO!$E$18*#REF!))))</f>
        <v/>
      </c>
      <c r="P796" s="56">
        <f t="shared" si="64"/>
        <v>0</v>
      </c>
      <c r="Q796" s="56" t="str">
        <f t="shared" si="63"/>
        <v/>
      </c>
      <c r="R796" s="53" t="str">
        <f>IF(I796="totale",SUM($N$26:R795),IF($B796="","",((1/$G$18*FISSO!$E$18*#REF!))))</f>
        <v/>
      </c>
      <c r="S796" s="45"/>
    </row>
    <row r="797" spans="12:19" ht="15" x14ac:dyDescent="0.3">
      <c r="L797" s="23" t="str">
        <f t="shared" si="62"/>
        <v/>
      </c>
      <c r="N797" s="53" t="str">
        <f>IF(B797="totale",SUM($N$26:N796),IF($B797="","",((1/$G$18*FISSO!$E$18*#REF!))))</f>
        <v/>
      </c>
      <c r="P797" s="56">
        <f t="shared" si="64"/>
        <v>0</v>
      </c>
      <c r="Q797" s="56" t="str">
        <f t="shared" si="63"/>
        <v/>
      </c>
      <c r="R797" s="53" t="str">
        <f>IF(I797="totale",SUM($N$26:R796),IF($B797="","",((1/$G$18*FISSO!$E$18*#REF!))))</f>
        <v/>
      </c>
      <c r="S797" s="45"/>
    </row>
    <row r="798" spans="12:19" ht="15" x14ac:dyDescent="0.3">
      <c r="L798" s="23" t="str">
        <f t="shared" si="62"/>
        <v/>
      </c>
      <c r="N798" s="53" t="str">
        <f>IF(B798="totale",SUM($N$26:N797),IF($B798="","",((1/$G$18*FISSO!$E$18*#REF!))))</f>
        <v/>
      </c>
      <c r="P798" s="56">
        <f t="shared" si="64"/>
        <v>0</v>
      </c>
      <c r="Q798" s="56" t="str">
        <f t="shared" si="63"/>
        <v/>
      </c>
      <c r="R798" s="53" t="str">
        <f>IF(I798="totale",SUM($N$26:R797),IF($B798="","",((1/$G$18*FISSO!$E$18*#REF!))))</f>
        <v/>
      </c>
      <c r="S798" s="45"/>
    </row>
    <row r="799" spans="12:19" ht="15" x14ac:dyDescent="0.3">
      <c r="L799" s="23" t="str">
        <f t="shared" si="62"/>
        <v/>
      </c>
      <c r="N799" s="53" t="str">
        <f>IF(B799="totale",SUM($N$26:N798),IF($B799="","",((1/$G$18*FISSO!$E$18*#REF!))))</f>
        <v/>
      </c>
      <c r="P799" s="56">
        <f t="shared" si="64"/>
        <v>0</v>
      </c>
      <c r="Q799" s="56" t="str">
        <f t="shared" si="63"/>
        <v/>
      </c>
      <c r="R799" s="53" t="str">
        <f>IF(I799="totale",SUM($N$26:R798),IF($B799="","",((1/$G$18*FISSO!$E$18*#REF!))))</f>
        <v/>
      </c>
      <c r="S799" s="45"/>
    </row>
    <row r="800" spans="12:19" ht="15" x14ac:dyDescent="0.3">
      <c r="L800" s="23" t="str">
        <f t="shared" si="62"/>
        <v/>
      </c>
      <c r="N800" s="53" t="str">
        <f>IF(B800="totale",SUM($N$26:N799),IF($B800="","",((1/$G$18*FISSO!$E$18*#REF!))))</f>
        <v/>
      </c>
      <c r="P800" s="56">
        <f t="shared" si="64"/>
        <v>0</v>
      </c>
      <c r="Q800" s="56" t="str">
        <f t="shared" si="63"/>
        <v/>
      </c>
      <c r="R800" s="53" t="str">
        <f>IF(I800="totale",SUM($N$26:R799),IF($B800="","",((1/$G$18*FISSO!$E$18*#REF!))))</f>
        <v/>
      </c>
      <c r="S800" s="45"/>
    </row>
    <row r="801" spans="12:19" ht="15" x14ac:dyDescent="0.3">
      <c r="L801" s="23" t="str">
        <f t="shared" si="62"/>
        <v/>
      </c>
      <c r="N801" s="53" t="str">
        <f>IF(B801="totale",SUM($N$26:N800),IF($B801="","",((1/$G$18*FISSO!$E$18*#REF!))))</f>
        <v/>
      </c>
      <c r="P801" s="56">
        <f t="shared" si="64"/>
        <v>0</v>
      </c>
      <c r="Q801" s="56" t="str">
        <f t="shared" si="63"/>
        <v/>
      </c>
      <c r="R801" s="53" t="str">
        <f>IF(I801="totale",SUM($N$26:R800),IF($B801="","",((1/$G$18*FISSO!$E$18*#REF!))))</f>
        <v/>
      </c>
      <c r="S801" s="45"/>
    </row>
    <row r="802" spans="12:19" ht="15" x14ac:dyDescent="0.3">
      <c r="L802" s="23" t="str">
        <f t="shared" si="62"/>
        <v/>
      </c>
      <c r="N802" s="53" t="str">
        <f>IF(B802="totale",SUM($N$26:N801),IF($B802="","",((1/$G$18*FISSO!$E$18*#REF!))))</f>
        <v/>
      </c>
      <c r="P802" s="56">
        <f t="shared" si="64"/>
        <v>0</v>
      </c>
      <c r="Q802" s="56" t="str">
        <f t="shared" si="63"/>
        <v/>
      </c>
      <c r="R802" s="53" t="str">
        <f>IF(I802="totale",SUM($N$26:R801),IF($B802="","",((1/$G$18*FISSO!$E$18*#REF!))))</f>
        <v/>
      </c>
      <c r="S802" s="45"/>
    </row>
    <row r="803" spans="12:19" ht="15" x14ac:dyDescent="0.3">
      <c r="L803" s="23" t="str">
        <f t="shared" si="62"/>
        <v/>
      </c>
      <c r="N803" s="53" t="str">
        <f>IF(B803="totale",SUM($N$26:N802),IF($B803="","",((1/$G$18*FISSO!$E$18*#REF!))))</f>
        <v/>
      </c>
      <c r="P803" s="56">
        <f t="shared" si="64"/>
        <v>0</v>
      </c>
      <c r="Q803" s="56" t="str">
        <f t="shared" si="63"/>
        <v/>
      </c>
      <c r="R803" s="53" t="str">
        <f>IF(I803="totale",SUM($N$26:R802),IF($B803="","",((1/$G$18*FISSO!$E$18*#REF!))))</f>
        <v/>
      </c>
      <c r="S803" s="45"/>
    </row>
    <row r="804" spans="12:19" ht="15" x14ac:dyDescent="0.3">
      <c r="L804" s="23" t="str">
        <f t="shared" si="62"/>
        <v/>
      </c>
      <c r="N804" s="53" t="str">
        <f>IF(B804="totale",SUM($N$26:N803),IF($B804="","",((1/$G$18*FISSO!$E$18*#REF!))))</f>
        <v/>
      </c>
      <c r="P804" s="56">
        <f t="shared" si="64"/>
        <v>0</v>
      </c>
      <c r="Q804" s="56" t="str">
        <f t="shared" si="63"/>
        <v/>
      </c>
      <c r="R804" s="53" t="str">
        <f>IF(I804="totale",SUM($N$26:R803),IF($B804="","",((1/$G$18*FISSO!$E$18*#REF!))))</f>
        <v/>
      </c>
      <c r="S804" s="45"/>
    </row>
    <row r="805" spans="12:19" ht="15" x14ac:dyDescent="0.3">
      <c r="L805" s="23" t="str">
        <f t="shared" ref="L805:L853" si="65">IF(B805="","",G805+K805)</f>
        <v/>
      </c>
      <c r="N805" s="53" t="str">
        <f>IF(B805="totale",SUM($N$26:N804),IF($B805="","",((1/$G$18*FISSO!$E$18*#REF!))))</f>
        <v/>
      </c>
      <c r="P805" s="56">
        <f t="shared" si="64"/>
        <v>0</v>
      </c>
      <c r="Q805" s="56" t="str">
        <f t="shared" ref="Q805:Q868" si="66">IF(B805="","",P805)</f>
        <v/>
      </c>
      <c r="R805" s="53" t="str">
        <f>IF(I805="totale",SUM($N$26:R804),IF($B805="","",((1/$G$18*FISSO!$E$18*#REF!))))</f>
        <v/>
      </c>
      <c r="S805" s="45"/>
    </row>
    <row r="806" spans="12:19" ht="15" x14ac:dyDescent="0.3">
      <c r="L806" s="23" t="str">
        <f t="shared" si="65"/>
        <v/>
      </c>
      <c r="N806" s="53" t="str">
        <f>IF(B806="totale",SUM($N$26:N805),IF($B806="","",((1/$G$18*FISSO!$E$18*#REF!))))</f>
        <v/>
      </c>
      <c r="P806" s="56">
        <f t="shared" si="64"/>
        <v>0</v>
      </c>
      <c r="Q806" s="56" t="str">
        <f t="shared" si="66"/>
        <v/>
      </c>
      <c r="R806" s="53" t="str">
        <f>IF(I806="totale",SUM($N$26:R805),IF($B806="","",((1/$G$18*FISSO!$E$18*#REF!))))</f>
        <v/>
      </c>
      <c r="S806" s="45"/>
    </row>
    <row r="807" spans="12:19" ht="15" x14ac:dyDescent="0.3">
      <c r="L807" s="23" t="str">
        <f t="shared" si="65"/>
        <v/>
      </c>
      <c r="N807" s="53" t="str">
        <f>IF(B807="totale",SUM($N$26:N806),IF($B807="","",((1/$G$18*FISSO!$E$18*#REF!))))</f>
        <v/>
      </c>
      <c r="P807" s="56">
        <f t="shared" si="64"/>
        <v>0</v>
      </c>
      <c r="Q807" s="56" t="str">
        <f t="shared" si="66"/>
        <v/>
      </c>
      <c r="R807" s="53" t="str">
        <f>IF(I807="totale",SUM($N$26:R806),IF($B807="","",((1/$G$18*FISSO!$E$18*#REF!))))</f>
        <v/>
      </c>
      <c r="S807" s="45"/>
    </row>
    <row r="808" spans="12:19" ht="15" x14ac:dyDescent="0.3">
      <c r="L808" s="23" t="str">
        <f t="shared" si="65"/>
        <v/>
      </c>
      <c r="N808" s="53" t="str">
        <f>IF(B808="totale",SUM($N$26:N807),IF($B808="","",((1/$G$18*FISSO!$E$18*#REF!))))</f>
        <v/>
      </c>
      <c r="P808" s="56">
        <f t="shared" si="64"/>
        <v>0</v>
      </c>
      <c r="Q808" s="56" t="str">
        <f t="shared" si="66"/>
        <v/>
      </c>
      <c r="R808" s="53" t="str">
        <f>IF(I808="totale",SUM($N$26:R807),IF($B808="","",((1/$G$18*FISSO!$E$18*#REF!))))</f>
        <v/>
      </c>
      <c r="S808" s="45"/>
    </row>
    <row r="809" spans="12:19" ht="15" x14ac:dyDescent="0.3">
      <c r="L809" s="23" t="str">
        <f t="shared" si="65"/>
        <v/>
      </c>
      <c r="N809" s="53" t="str">
        <f>IF(B809="totale",SUM($N$26:N808),IF($B809="","",((1/$G$18*FISSO!$E$18*#REF!))))</f>
        <v/>
      </c>
      <c r="P809" s="56">
        <f t="shared" si="64"/>
        <v>0</v>
      </c>
      <c r="Q809" s="56" t="str">
        <f t="shared" si="66"/>
        <v/>
      </c>
      <c r="R809" s="53" t="str">
        <f>IF(I809="totale",SUM($N$26:R808),IF($B809="","",((1/$G$18*FISSO!$E$18*#REF!))))</f>
        <v/>
      </c>
      <c r="S809" s="45"/>
    </row>
    <row r="810" spans="12:19" ht="15" x14ac:dyDescent="0.3">
      <c r="L810" s="23" t="str">
        <f t="shared" si="65"/>
        <v/>
      </c>
      <c r="N810" s="53" t="str">
        <f>IF(B810="totale",SUM($N$26:N809),IF($B810="","",((1/$G$18*FISSO!$E$18*#REF!))))</f>
        <v/>
      </c>
      <c r="P810" s="56">
        <f t="shared" si="64"/>
        <v>0</v>
      </c>
      <c r="Q810" s="56" t="str">
        <f t="shared" si="66"/>
        <v/>
      </c>
      <c r="R810" s="53" t="str">
        <f>IF(I810="totale",SUM($N$26:R809),IF($B810="","",((1/$G$18*FISSO!$E$18*#REF!))))</f>
        <v/>
      </c>
      <c r="S810" s="45"/>
    </row>
    <row r="811" spans="12:19" ht="15" x14ac:dyDescent="0.3">
      <c r="L811" s="23" t="str">
        <f t="shared" si="65"/>
        <v/>
      </c>
      <c r="N811" s="53" t="str">
        <f>IF(B811="totale",SUM($N$26:N810),IF($B811="","",((1/$G$18*FISSO!$E$18*#REF!))))</f>
        <v/>
      </c>
      <c r="P811" s="56">
        <f t="shared" si="64"/>
        <v>0</v>
      </c>
      <c r="Q811" s="56" t="str">
        <f t="shared" si="66"/>
        <v/>
      </c>
      <c r="R811" s="53" t="str">
        <f>IF(I811="totale",SUM($N$26:R810),IF($B811="","",((1/$G$18*FISSO!$E$18*#REF!))))</f>
        <v/>
      </c>
      <c r="S811" s="45"/>
    </row>
    <row r="812" spans="12:19" ht="15" x14ac:dyDescent="0.3">
      <c r="L812" s="23" t="str">
        <f t="shared" si="65"/>
        <v/>
      </c>
      <c r="N812" s="53" t="str">
        <f>IF(B812="totale",SUM($N$26:N811),IF($B812="","",((1/$G$18*FISSO!$E$18*#REF!))))</f>
        <v/>
      </c>
      <c r="P812" s="56">
        <f t="shared" si="64"/>
        <v>0</v>
      </c>
      <c r="Q812" s="56" t="str">
        <f t="shared" si="66"/>
        <v/>
      </c>
      <c r="R812" s="53" t="str">
        <f>IF(I812="totale",SUM($N$26:R811),IF($B812="","",((1/$G$18*FISSO!$E$18*#REF!))))</f>
        <v/>
      </c>
      <c r="S812" s="45"/>
    </row>
    <row r="813" spans="12:19" ht="15" x14ac:dyDescent="0.3">
      <c r="L813" s="23" t="str">
        <f t="shared" si="65"/>
        <v/>
      </c>
      <c r="N813" s="53" t="str">
        <f>IF(B813="totale",SUM($N$26:N812),IF($B813="","",((1/$G$18*FISSO!$E$18*#REF!))))</f>
        <v/>
      </c>
      <c r="P813" s="56">
        <f t="shared" si="64"/>
        <v>0</v>
      </c>
      <c r="Q813" s="56" t="str">
        <f t="shared" si="66"/>
        <v/>
      </c>
      <c r="R813" s="53" t="str">
        <f>IF(I813="totale",SUM($N$26:R812),IF($B813="","",((1/$G$18*FISSO!$E$18*#REF!))))</f>
        <v/>
      </c>
      <c r="S813" s="45"/>
    </row>
    <row r="814" spans="12:19" ht="15" x14ac:dyDescent="0.3">
      <c r="L814" s="23" t="str">
        <f t="shared" si="65"/>
        <v/>
      </c>
      <c r="N814" s="53" t="str">
        <f>IF(B814="totale",SUM($N$26:N813),IF($B814="","",((1/$G$18*FISSO!$E$18*#REF!))))</f>
        <v/>
      </c>
      <c r="P814" s="56">
        <f t="shared" si="64"/>
        <v>0</v>
      </c>
      <c r="Q814" s="56" t="str">
        <f t="shared" si="66"/>
        <v/>
      </c>
      <c r="R814" s="53" t="str">
        <f>IF(I814="totale",SUM($N$26:R813),IF($B814="","",((1/$G$18*FISSO!$E$18*#REF!))))</f>
        <v/>
      </c>
      <c r="S814" s="45"/>
    </row>
    <row r="815" spans="12:19" ht="15" x14ac:dyDescent="0.3">
      <c r="L815" s="23" t="str">
        <f t="shared" si="65"/>
        <v/>
      </c>
      <c r="N815" s="53" t="str">
        <f>IF(B815="totale",SUM($N$26:N814),IF($B815="","",((1/$G$18*FISSO!$E$18*#REF!))))</f>
        <v/>
      </c>
      <c r="P815" s="56">
        <f t="shared" si="64"/>
        <v>0</v>
      </c>
      <c r="Q815" s="56" t="str">
        <f t="shared" si="66"/>
        <v/>
      </c>
      <c r="R815" s="53" t="str">
        <f>IF(I815="totale",SUM($N$26:R814),IF($B815="","",((1/$G$18*FISSO!$E$18*#REF!))))</f>
        <v/>
      </c>
      <c r="S815" s="45"/>
    </row>
    <row r="816" spans="12:19" ht="15" x14ac:dyDescent="0.3">
      <c r="L816" s="23" t="str">
        <f t="shared" si="65"/>
        <v/>
      </c>
      <c r="N816" s="53" t="str">
        <f>IF(B816="totale",SUM($N$26:N815),IF($B816="","",((1/$G$18*FISSO!$E$18*#REF!))))</f>
        <v/>
      </c>
      <c r="P816" s="56">
        <f t="shared" si="64"/>
        <v>0</v>
      </c>
      <c r="Q816" s="56" t="str">
        <f t="shared" si="66"/>
        <v/>
      </c>
      <c r="R816" s="53" t="str">
        <f>IF(I816="totale",SUM($N$26:R815),IF($B816="","",((1/$G$18*FISSO!$E$18*#REF!))))</f>
        <v/>
      </c>
      <c r="S816" s="45"/>
    </row>
    <row r="817" spans="12:19" ht="15" x14ac:dyDescent="0.3">
      <c r="L817" s="23" t="str">
        <f t="shared" si="65"/>
        <v/>
      </c>
      <c r="N817" s="53" t="str">
        <f>IF(B817="totale",SUM($N$26:N816),IF($B817="","",((1/$G$18*FISSO!$E$18*#REF!))))</f>
        <v/>
      </c>
      <c r="P817" s="56">
        <f t="shared" si="64"/>
        <v>0</v>
      </c>
      <c r="Q817" s="56" t="str">
        <f t="shared" si="66"/>
        <v/>
      </c>
      <c r="R817" s="53" t="str">
        <f>IF(I817="totale",SUM($N$26:R816),IF($B817="","",((1/$G$18*FISSO!$E$18*#REF!))))</f>
        <v/>
      </c>
      <c r="S817" s="45"/>
    </row>
    <row r="818" spans="12:19" ht="15" x14ac:dyDescent="0.3">
      <c r="L818" s="23" t="str">
        <f t="shared" si="65"/>
        <v/>
      </c>
      <c r="N818" s="53" t="str">
        <f>IF(B818="totale",SUM($N$26:N817),IF($B818="","",((1/$G$18*FISSO!$E$18*#REF!))))</f>
        <v/>
      </c>
      <c r="P818" s="56">
        <f t="shared" si="64"/>
        <v>0</v>
      </c>
      <c r="Q818" s="56" t="str">
        <f t="shared" si="66"/>
        <v/>
      </c>
      <c r="R818" s="53" t="str">
        <f>IF(I818="totale",SUM($N$26:R817),IF($B818="","",((1/$G$18*FISSO!$E$18*#REF!))))</f>
        <v/>
      </c>
      <c r="S818" s="45"/>
    </row>
    <row r="819" spans="12:19" ht="15" x14ac:dyDescent="0.3">
      <c r="L819" s="23" t="str">
        <f t="shared" si="65"/>
        <v/>
      </c>
      <c r="N819" s="53" t="str">
        <f>IF(B819="totale",SUM($N$26:N818),IF($B819="","",((1/$G$18*FISSO!$E$18*#REF!))))</f>
        <v/>
      </c>
      <c r="P819" s="56">
        <f t="shared" si="64"/>
        <v>0</v>
      </c>
      <c r="Q819" s="56" t="str">
        <f t="shared" si="66"/>
        <v/>
      </c>
      <c r="R819" s="53" t="str">
        <f>IF(I819="totale",SUM($N$26:R818),IF($B819="","",((1/$G$18*FISSO!$E$18*#REF!))))</f>
        <v/>
      </c>
      <c r="S819" s="45"/>
    </row>
    <row r="820" spans="12:19" ht="15" x14ac:dyDescent="0.3">
      <c r="L820" s="23" t="str">
        <f t="shared" si="65"/>
        <v/>
      </c>
      <c r="N820" s="53" t="str">
        <f>IF(B820="totale",SUM($N$26:N819),IF($B820="","",((1/$G$18*FISSO!$E$18*#REF!))))</f>
        <v/>
      </c>
      <c r="P820" s="56">
        <f t="shared" si="64"/>
        <v>0</v>
      </c>
      <c r="Q820" s="56" t="str">
        <f t="shared" si="66"/>
        <v/>
      </c>
      <c r="R820" s="53" t="str">
        <f>IF(I820="totale",SUM($N$26:R819),IF($B820="","",((1/$G$18*FISSO!$E$18*#REF!))))</f>
        <v/>
      </c>
      <c r="S820" s="45"/>
    </row>
    <row r="821" spans="12:19" ht="15" x14ac:dyDescent="0.3">
      <c r="L821" s="23" t="str">
        <f t="shared" si="65"/>
        <v/>
      </c>
      <c r="N821" s="53" t="str">
        <f>IF(B821="totale",SUM($N$26:N820),IF($B821="","",((1/$G$18*FISSO!$E$18*#REF!))))</f>
        <v/>
      </c>
      <c r="P821" s="56">
        <f t="shared" si="64"/>
        <v>0</v>
      </c>
      <c r="Q821" s="56" t="str">
        <f t="shared" si="66"/>
        <v/>
      </c>
      <c r="R821" s="53" t="str">
        <f>IF(I821="totale",SUM($N$26:R820),IF($B821="","",((1/$G$18*FISSO!$E$18*#REF!))))</f>
        <v/>
      </c>
      <c r="S821" s="45"/>
    </row>
    <row r="822" spans="12:19" ht="15" x14ac:dyDescent="0.3">
      <c r="L822" s="23" t="str">
        <f t="shared" si="65"/>
        <v/>
      </c>
      <c r="N822" s="53" t="str">
        <f>IF(B822="totale",SUM($N$26:N821),IF($B822="","",((1/$G$18*FISSO!$E$18*#REF!))))</f>
        <v/>
      </c>
      <c r="P822" s="56">
        <f t="shared" si="64"/>
        <v>0</v>
      </c>
      <c r="Q822" s="56" t="str">
        <f t="shared" si="66"/>
        <v/>
      </c>
      <c r="R822" s="53" t="str">
        <f>IF(I822="totale",SUM($N$26:R821),IF($B822="","",((1/$G$18*FISSO!$E$18*#REF!))))</f>
        <v/>
      </c>
      <c r="S822" s="45"/>
    </row>
    <row r="823" spans="12:19" ht="15" x14ac:dyDescent="0.3">
      <c r="L823" s="23" t="str">
        <f t="shared" si="65"/>
        <v/>
      </c>
      <c r="N823" s="53" t="str">
        <f>IF(B823="totale",SUM($N$26:N822),IF($B823="","",((1/$G$18*FISSO!$E$18*#REF!))))</f>
        <v/>
      </c>
      <c r="P823" s="56">
        <f t="shared" si="64"/>
        <v>0</v>
      </c>
      <c r="Q823" s="56" t="str">
        <f t="shared" si="66"/>
        <v/>
      </c>
      <c r="R823" s="53" t="str">
        <f>IF(I823="totale",SUM($N$26:R822),IF($B823="","",((1/$G$18*FISSO!$E$18*#REF!))))</f>
        <v/>
      </c>
      <c r="S823" s="45"/>
    </row>
    <row r="824" spans="12:19" ht="15" x14ac:dyDescent="0.3">
      <c r="L824" s="23" t="str">
        <f t="shared" si="65"/>
        <v/>
      </c>
      <c r="N824" s="53" t="str">
        <f>IF(B824="totale",SUM($N$26:N823),IF($B824="","",((1/$G$18*FISSO!$E$18*#REF!))))</f>
        <v/>
      </c>
      <c r="P824" s="56">
        <f t="shared" si="64"/>
        <v>0</v>
      </c>
      <c r="Q824" s="56" t="str">
        <f t="shared" si="66"/>
        <v/>
      </c>
      <c r="R824" s="53" t="str">
        <f>IF(I824="totale",SUM($N$26:R823),IF($B824="","",((1/$G$18*FISSO!$E$18*#REF!))))</f>
        <v/>
      </c>
      <c r="S824" s="45"/>
    </row>
    <row r="825" spans="12:19" ht="15" x14ac:dyDescent="0.3">
      <c r="L825" s="23" t="str">
        <f t="shared" si="65"/>
        <v/>
      </c>
      <c r="N825" s="53" t="str">
        <f>IF(B825="totale",SUM($N$26:N824),IF($B825="","",((1/$G$18*FISSO!$E$18*#REF!))))</f>
        <v/>
      </c>
      <c r="P825" s="56">
        <f t="shared" si="64"/>
        <v>0</v>
      </c>
      <c r="Q825" s="56" t="str">
        <f t="shared" si="66"/>
        <v/>
      </c>
      <c r="R825" s="53" t="str">
        <f>IF(I825="totale",SUM($N$26:R824),IF($B825="","",((1/$G$18*FISSO!$E$18*#REF!))))</f>
        <v/>
      </c>
      <c r="S825" s="45"/>
    </row>
    <row r="826" spans="12:19" ht="15" x14ac:dyDescent="0.3">
      <c r="L826" s="23" t="str">
        <f t="shared" si="65"/>
        <v/>
      </c>
      <c r="N826" s="53" t="str">
        <f>IF(B826="totale",SUM($N$26:N825),IF($B826="","",((1/$G$18*FISSO!$E$18*#REF!))))</f>
        <v/>
      </c>
      <c r="P826" s="56">
        <f t="shared" si="64"/>
        <v>0</v>
      </c>
      <c r="Q826" s="56" t="str">
        <f t="shared" si="66"/>
        <v/>
      </c>
      <c r="R826" s="53" t="str">
        <f>IF(I826="totale",SUM($N$26:R825),IF($B826="","",((1/$G$18*FISSO!$E$18*#REF!))))</f>
        <v/>
      </c>
      <c r="S826" s="45"/>
    </row>
    <row r="827" spans="12:19" ht="15" x14ac:dyDescent="0.3">
      <c r="L827" s="23" t="str">
        <f t="shared" si="65"/>
        <v/>
      </c>
      <c r="N827" s="53" t="str">
        <f>IF(B827="totale",SUM($N$26:N826),IF($B827="","",((1/$G$18*FISSO!$E$18*#REF!))))</f>
        <v/>
      </c>
      <c r="P827" s="56">
        <f t="shared" si="64"/>
        <v>0</v>
      </c>
      <c r="Q827" s="56" t="str">
        <f t="shared" si="66"/>
        <v/>
      </c>
      <c r="R827" s="53" t="str">
        <f>IF(I827="totale",SUM($N$26:R826),IF($B827="","",((1/$G$18*FISSO!$E$18*#REF!))))</f>
        <v/>
      </c>
      <c r="S827" s="45"/>
    </row>
    <row r="828" spans="12:19" ht="15" x14ac:dyDescent="0.3">
      <c r="L828" s="23" t="str">
        <f t="shared" si="65"/>
        <v/>
      </c>
      <c r="N828" s="53" t="str">
        <f>IF(B828="totale",SUM($N$26:N827),IF($B828="","",((1/$G$18*FISSO!$E$18*#REF!))))</f>
        <v/>
      </c>
      <c r="P828" s="56">
        <f t="shared" si="64"/>
        <v>0</v>
      </c>
      <c r="Q828" s="56" t="str">
        <f t="shared" si="66"/>
        <v/>
      </c>
      <c r="R828" s="53" t="str">
        <f>IF(I828="totale",SUM($N$26:R827),IF($B828="","",((1/$G$18*FISSO!$E$18*#REF!))))</f>
        <v/>
      </c>
      <c r="S828" s="45"/>
    </row>
    <row r="829" spans="12:19" ht="15" x14ac:dyDescent="0.3">
      <c r="L829" s="23" t="str">
        <f t="shared" si="65"/>
        <v/>
      </c>
      <c r="N829" s="53" t="str">
        <f>IF(B829="totale",SUM($N$26:N828),IF($B829="","",((1/$G$18*FISSO!$E$18*#REF!))))</f>
        <v/>
      </c>
      <c r="P829" s="56">
        <f t="shared" si="64"/>
        <v>0</v>
      </c>
      <c r="Q829" s="56" t="str">
        <f t="shared" si="66"/>
        <v/>
      </c>
      <c r="R829" s="53" t="str">
        <f>IF(I829="totale",SUM($N$26:R828),IF($B829="","",((1/$G$18*FISSO!$E$18*#REF!))))</f>
        <v/>
      </c>
      <c r="S829" s="45"/>
    </row>
    <row r="830" spans="12:19" ht="15" x14ac:dyDescent="0.3">
      <c r="L830" s="23" t="str">
        <f t="shared" si="65"/>
        <v/>
      </c>
      <c r="N830" s="53" t="str">
        <f>IF(B830="totale",SUM($N$26:N829),IF($B830="","",((1/$G$18*FISSO!$E$18*#REF!))))</f>
        <v/>
      </c>
      <c r="P830" s="56">
        <f t="shared" si="64"/>
        <v>0</v>
      </c>
      <c r="Q830" s="56" t="str">
        <f t="shared" si="66"/>
        <v/>
      </c>
      <c r="R830" s="53" t="str">
        <f>IF(I830="totale",SUM($N$26:R829),IF($B830="","",((1/$G$18*FISSO!$E$18*#REF!))))</f>
        <v/>
      </c>
      <c r="S830" s="45"/>
    </row>
    <row r="831" spans="12:19" ht="15" x14ac:dyDescent="0.3">
      <c r="L831" s="23" t="str">
        <f t="shared" si="65"/>
        <v/>
      </c>
      <c r="N831" s="53" t="str">
        <f>IF(B831="totale",SUM($N$26:N830),IF($B831="","",((1/$G$18*FISSO!$E$18*#REF!))))</f>
        <v/>
      </c>
      <c r="P831" s="56">
        <f t="shared" si="64"/>
        <v>0</v>
      </c>
      <c r="Q831" s="56" t="str">
        <f t="shared" si="66"/>
        <v/>
      </c>
      <c r="R831" s="53" t="str">
        <f>IF(I831="totale",SUM($N$26:R830),IF($B831="","",((1/$G$18*FISSO!$E$18*#REF!))))</f>
        <v/>
      </c>
      <c r="S831" s="45"/>
    </row>
    <row r="832" spans="12:19" ht="15" x14ac:dyDescent="0.3">
      <c r="L832" s="23" t="str">
        <f t="shared" si="65"/>
        <v/>
      </c>
      <c r="N832" s="53" t="str">
        <f>IF(B832="totale",SUM($N$26:N831),IF($B832="","",((1/$G$18*FISSO!$E$18*#REF!))))</f>
        <v/>
      </c>
      <c r="P832" s="56">
        <f t="shared" si="64"/>
        <v>0</v>
      </c>
      <c r="Q832" s="56" t="str">
        <f t="shared" si="66"/>
        <v/>
      </c>
      <c r="R832" s="53" t="str">
        <f>IF(I832="totale",SUM($N$26:R831),IF($B832="","",((1/$G$18*FISSO!$E$18*#REF!))))</f>
        <v/>
      </c>
      <c r="S832" s="45"/>
    </row>
    <row r="833" spans="12:19" ht="15" x14ac:dyDescent="0.3">
      <c r="L833" s="23" t="str">
        <f t="shared" si="65"/>
        <v/>
      </c>
      <c r="N833" s="53" t="str">
        <f>IF(B833="totale",SUM($N$26:N832),IF($B833="","",((1/$G$18*FISSO!$E$18*#REF!))))</f>
        <v/>
      </c>
      <c r="P833" s="56">
        <f t="shared" si="64"/>
        <v>0</v>
      </c>
      <c r="Q833" s="56" t="str">
        <f t="shared" si="66"/>
        <v/>
      </c>
      <c r="R833" s="53" t="str">
        <f>IF(I833="totale",SUM($N$26:R832),IF($B833="","",((1/$G$18*FISSO!$E$18*#REF!))))</f>
        <v/>
      </c>
      <c r="S833" s="45"/>
    </row>
    <row r="834" spans="12:19" ht="15" x14ac:dyDescent="0.3">
      <c r="L834" s="23" t="str">
        <f t="shared" si="65"/>
        <v/>
      </c>
      <c r="N834" s="53" t="str">
        <f>IF(B834="totale",SUM($N$26:N833),IF($B834="","",((1/$G$18*FISSO!$E$18*#REF!))))</f>
        <v/>
      </c>
      <c r="P834" s="56">
        <f t="shared" si="64"/>
        <v>0</v>
      </c>
      <c r="Q834" s="56" t="str">
        <f t="shared" si="66"/>
        <v/>
      </c>
      <c r="R834" s="53" t="str">
        <f>IF(I834="totale",SUM($N$26:R833),IF($B834="","",((1/$G$18*FISSO!$E$18*#REF!))))</f>
        <v/>
      </c>
      <c r="S834" s="45"/>
    </row>
    <row r="835" spans="12:19" ht="15" x14ac:dyDescent="0.3">
      <c r="L835" s="23" t="str">
        <f t="shared" si="65"/>
        <v/>
      </c>
      <c r="N835" s="53" t="str">
        <f>IF(B835="totale",SUM($N$26:N834),IF($B835="","",((1/$G$18*FISSO!$E$18*#REF!))))</f>
        <v/>
      </c>
      <c r="P835" s="56">
        <f t="shared" si="64"/>
        <v>0</v>
      </c>
      <c r="Q835" s="56" t="str">
        <f t="shared" si="66"/>
        <v/>
      </c>
      <c r="R835" s="53" t="str">
        <f>IF(I835="totale",SUM($N$26:R834),IF($B835="","",((1/$G$18*FISSO!$E$18*#REF!))))</f>
        <v/>
      </c>
      <c r="S835" s="45"/>
    </row>
    <row r="836" spans="12:19" ht="15" x14ac:dyDescent="0.3">
      <c r="L836" s="23" t="str">
        <f t="shared" si="65"/>
        <v/>
      </c>
      <c r="N836" s="53" t="str">
        <f>IF(B836="totale",SUM($N$26:N835),IF($B836="","",((1/$G$18*FISSO!$E$18*#REF!))))</f>
        <v/>
      </c>
      <c r="P836" s="56">
        <f t="shared" si="64"/>
        <v>0</v>
      </c>
      <c r="Q836" s="56" t="str">
        <f t="shared" si="66"/>
        <v/>
      </c>
      <c r="R836" s="53" t="str">
        <f>IF(I836="totale",SUM($N$26:R835),IF($B836="","",((1/$G$18*FISSO!$E$18*#REF!))))</f>
        <v/>
      </c>
      <c r="S836" s="45"/>
    </row>
    <row r="837" spans="12:19" ht="15" x14ac:dyDescent="0.3">
      <c r="L837" s="23" t="str">
        <f t="shared" si="65"/>
        <v/>
      </c>
      <c r="N837" s="53" t="str">
        <f>IF(B837="totale",SUM($N$26:N836),IF($B837="","",((1/$G$18*FISSO!$E$18*#REF!))))</f>
        <v/>
      </c>
      <c r="P837" s="56">
        <f t="shared" si="64"/>
        <v>0</v>
      </c>
      <c r="Q837" s="56" t="str">
        <f t="shared" si="66"/>
        <v/>
      </c>
      <c r="R837" s="53" t="str">
        <f>IF(I837="totale",SUM($N$26:R836),IF($B837="","",((1/$G$18*FISSO!$E$18*#REF!))))</f>
        <v/>
      </c>
      <c r="S837" s="45"/>
    </row>
    <row r="838" spans="12:19" ht="15" x14ac:dyDescent="0.3">
      <c r="L838" s="23" t="str">
        <f t="shared" si="65"/>
        <v/>
      </c>
      <c r="N838" s="53" t="str">
        <f>IF(B838="totale",SUM($N$26:N837),IF($B838="","",((1/$G$18*FISSO!$E$18*#REF!))))</f>
        <v/>
      </c>
      <c r="P838" s="56">
        <f t="shared" si="64"/>
        <v>0</v>
      </c>
      <c r="Q838" s="56" t="str">
        <f t="shared" si="66"/>
        <v/>
      </c>
      <c r="R838" s="53" t="str">
        <f>IF(I838="totale",SUM($N$26:R837),IF($B838="","",((1/$G$18*FISSO!$E$18*#REF!))))</f>
        <v/>
      </c>
      <c r="S838" s="45"/>
    </row>
    <row r="839" spans="12:19" ht="15" x14ac:dyDescent="0.3">
      <c r="L839" s="23" t="str">
        <f t="shared" si="65"/>
        <v/>
      </c>
      <c r="N839" s="53" t="str">
        <f>IF(B839="totale",SUM($N$26:N838),IF($B839="","",((1/$G$18*FISSO!$E$18*#REF!))))</f>
        <v/>
      </c>
      <c r="P839" s="56">
        <f t="shared" si="64"/>
        <v>0</v>
      </c>
      <c r="Q839" s="56" t="str">
        <f t="shared" si="66"/>
        <v/>
      </c>
      <c r="R839" s="53" t="str">
        <f>IF(I839="totale",SUM($N$26:R838),IF($B839="","",((1/$G$18*FISSO!$E$18*#REF!))))</f>
        <v/>
      </c>
      <c r="S839" s="45"/>
    </row>
    <row r="840" spans="12:19" ht="15" x14ac:dyDescent="0.3">
      <c r="L840" s="23" t="str">
        <f t="shared" si="65"/>
        <v/>
      </c>
      <c r="N840" s="53" t="str">
        <f>IF(B840="totale",SUM($N$26:N839),IF($B840="","",((1/$G$18*FISSO!$E$18*#REF!))))</f>
        <v/>
      </c>
      <c r="P840" s="56">
        <f t="shared" si="64"/>
        <v>0</v>
      </c>
      <c r="Q840" s="56" t="str">
        <f t="shared" si="66"/>
        <v/>
      </c>
      <c r="R840" s="53" t="str">
        <f>IF(I840="totale",SUM($N$26:R839),IF($B840="","",((1/$G$18*FISSO!$E$18*#REF!))))</f>
        <v/>
      </c>
      <c r="S840" s="45"/>
    </row>
    <row r="841" spans="12:19" ht="15" x14ac:dyDescent="0.3">
      <c r="L841" s="23" t="str">
        <f t="shared" si="65"/>
        <v/>
      </c>
      <c r="N841" s="53" t="str">
        <f>IF(B841="totale",SUM($N$26:N840),IF($B841="","",((1/$G$18*FISSO!$E$18*#REF!))))</f>
        <v/>
      </c>
      <c r="P841" s="56">
        <f t="shared" si="64"/>
        <v>0</v>
      </c>
      <c r="Q841" s="56" t="str">
        <f t="shared" si="66"/>
        <v/>
      </c>
      <c r="R841" s="53" t="str">
        <f>IF(I841="totale",SUM($N$26:R840),IF($B841="","",((1/$G$18*FISSO!$E$18*#REF!))))</f>
        <v/>
      </c>
      <c r="S841" s="45"/>
    </row>
    <row r="842" spans="12:19" ht="15" x14ac:dyDescent="0.3">
      <c r="L842" s="23" t="str">
        <f t="shared" si="65"/>
        <v/>
      </c>
      <c r="N842" s="53" t="str">
        <f>IF(B842="totale",SUM($N$26:N841),IF($B842="","",((1/$G$18*FISSO!$E$18*#REF!))))</f>
        <v/>
      </c>
      <c r="P842" s="56">
        <f t="shared" si="64"/>
        <v>0</v>
      </c>
      <c r="Q842" s="56" t="str">
        <f t="shared" si="66"/>
        <v/>
      </c>
      <c r="R842" s="53" t="str">
        <f>IF(I842="totale",SUM($N$26:R841),IF($B842="","",((1/$G$18*FISSO!$E$18*#REF!))))</f>
        <v/>
      </c>
      <c r="S842" s="45"/>
    </row>
    <row r="843" spans="12:19" ht="15" x14ac:dyDescent="0.3">
      <c r="L843" s="23" t="str">
        <f t="shared" si="65"/>
        <v/>
      </c>
      <c r="N843" s="53" t="str">
        <f>IF(B843="totale",SUM($N$26:N842),IF($B843="","",((1/$G$18*FISSO!$E$18*#REF!))))</f>
        <v/>
      </c>
      <c r="P843" s="56">
        <f t="shared" si="64"/>
        <v>0</v>
      </c>
      <c r="Q843" s="56" t="str">
        <f t="shared" si="66"/>
        <v/>
      </c>
      <c r="R843" s="53" t="str">
        <f>IF(I843="totale",SUM($N$26:R842),IF($B843="","",((1/$G$18*FISSO!$E$18*#REF!))))</f>
        <v/>
      </c>
      <c r="S843" s="45"/>
    </row>
    <row r="844" spans="12:19" ht="15" x14ac:dyDescent="0.3">
      <c r="L844" s="23" t="str">
        <f t="shared" si="65"/>
        <v/>
      </c>
      <c r="N844" s="53" t="str">
        <f>IF(B844="totale",SUM($N$26:N843),IF($B844="","",((1/$G$18*FISSO!$E$18*#REF!))))</f>
        <v/>
      </c>
      <c r="P844" s="56">
        <f t="shared" si="64"/>
        <v>0</v>
      </c>
      <c r="Q844" s="56" t="str">
        <f t="shared" si="66"/>
        <v/>
      </c>
      <c r="R844" s="53" t="str">
        <f>IF(I844="totale",SUM($N$26:R843),IF($B844="","",((1/$G$18*FISSO!$E$18*#REF!))))</f>
        <v/>
      </c>
      <c r="S844" s="45"/>
    </row>
    <row r="845" spans="12:19" ht="15" x14ac:dyDescent="0.3">
      <c r="L845" s="23" t="str">
        <f t="shared" si="65"/>
        <v/>
      </c>
      <c r="N845" s="53" t="str">
        <f>IF(B845="totale",SUM($N$26:N844),IF($B845="","",((1/$G$18*FISSO!$E$18*#REF!))))</f>
        <v/>
      </c>
      <c r="P845" s="56">
        <f t="shared" si="64"/>
        <v>0</v>
      </c>
      <c r="Q845" s="56" t="str">
        <f t="shared" si="66"/>
        <v/>
      </c>
      <c r="R845" s="53" t="str">
        <f>IF(I845="totale",SUM($N$26:R844),IF($B845="","",((1/$G$18*FISSO!$E$18*#REF!))))</f>
        <v/>
      </c>
      <c r="S845" s="45"/>
    </row>
    <row r="846" spans="12:19" ht="15" x14ac:dyDescent="0.3">
      <c r="L846" s="23" t="str">
        <f t="shared" si="65"/>
        <v/>
      </c>
      <c r="N846" s="53" t="str">
        <f>IF(B846="totale",SUM($N$26:N845),IF($B846="","",((1/$G$18*FISSO!$E$18*#REF!))))</f>
        <v/>
      </c>
      <c r="P846" s="56">
        <f t="shared" si="64"/>
        <v>0</v>
      </c>
      <c r="Q846" s="56" t="str">
        <f t="shared" si="66"/>
        <v/>
      </c>
      <c r="R846" s="53" t="str">
        <f>IF(I846="totale",SUM($N$26:R845),IF($B846="","",((1/$G$18*FISSO!$E$18*#REF!))))</f>
        <v/>
      </c>
      <c r="S846" s="45"/>
    </row>
    <row r="847" spans="12:19" ht="15" x14ac:dyDescent="0.3">
      <c r="L847" s="23" t="str">
        <f t="shared" si="65"/>
        <v/>
      </c>
      <c r="N847" s="53" t="str">
        <f>IF(B847="totale",SUM($N$26:N846),IF($B847="","",((1/$G$18*FISSO!$E$18*#REF!))))</f>
        <v/>
      </c>
      <c r="P847" s="56">
        <f t="shared" si="64"/>
        <v>0</v>
      </c>
      <c r="Q847" s="56" t="str">
        <f t="shared" si="66"/>
        <v/>
      </c>
      <c r="R847" s="53" t="str">
        <f>IF(I847="totale",SUM($N$26:R846),IF($B847="","",((1/$G$18*FISSO!$E$18*#REF!))))</f>
        <v/>
      </c>
      <c r="S847" s="45"/>
    </row>
    <row r="848" spans="12:19" ht="15" x14ac:dyDescent="0.3">
      <c r="L848" s="23" t="str">
        <f t="shared" si="65"/>
        <v/>
      </c>
      <c r="N848" s="53" t="str">
        <f>IF(B848="totale",SUM($N$26:N847),IF($B848="","",((1/$G$18*FISSO!$E$18*#REF!))))</f>
        <v/>
      </c>
      <c r="P848" s="56">
        <f t="shared" si="64"/>
        <v>0</v>
      </c>
      <c r="Q848" s="56" t="str">
        <f t="shared" si="66"/>
        <v/>
      </c>
      <c r="R848" s="53" t="str">
        <f>IF(I848="totale",SUM($N$26:R847),IF($B848="","",((1/$G$18*FISSO!$E$18*#REF!))))</f>
        <v/>
      </c>
      <c r="S848" s="45"/>
    </row>
    <row r="849" spans="12:19" ht="15" x14ac:dyDescent="0.3">
      <c r="L849" s="23" t="str">
        <f t="shared" si="65"/>
        <v/>
      </c>
      <c r="N849" s="53" t="str">
        <f>IF(B849="totale",SUM($N$26:N848),IF($B849="","",((1/$G$18*FISSO!$E$18*#REF!))))</f>
        <v/>
      </c>
      <c r="P849" s="56">
        <f t="shared" si="64"/>
        <v>0</v>
      </c>
      <c r="Q849" s="56" t="str">
        <f t="shared" si="66"/>
        <v/>
      </c>
      <c r="R849" s="53" t="str">
        <f>IF(I849="totale",SUM($N$26:R848),IF($B849="","",((1/$G$18*FISSO!$E$18*#REF!))))</f>
        <v/>
      </c>
      <c r="S849" s="45"/>
    </row>
    <row r="850" spans="12:19" ht="15" x14ac:dyDescent="0.3">
      <c r="L850" s="23" t="str">
        <f t="shared" si="65"/>
        <v/>
      </c>
      <c r="N850" s="53" t="str">
        <f>IF(B850="totale",SUM($N$26:N849),IF($B850="","",((1/$G$18*FISSO!$E$18*#REF!))))</f>
        <v/>
      </c>
      <c r="P850" s="56">
        <f t="shared" si="64"/>
        <v>0</v>
      </c>
      <c r="Q850" s="56" t="str">
        <f t="shared" si="66"/>
        <v/>
      </c>
      <c r="R850" s="53" t="str">
        <f>IF(I850="totale",SUM($N$26:R849),IF($B850="","",((1/$G$18*FISSO!$E$18*#REF!))))</f>
        <v/>
      </c>
      <c r="S850" s="45"/>
    </row>
    <row r="851" spans="12:19" ht="15" x14ac:dyDescent="0.3">
      <c r="L851" s="23" t="str">
        <f t="shared" si="65"/>
        <v/>
      </c>
      <c r="N851" s="53" t="str">
        <f>IF(B851="totale",SUM($N$26:N850),IF($B851="","",((1/$G$18*FISSO!$E$18*#REF!))))</f>
        <v/>
      </c>
      <c r="P851" s="56">
        <f t="shared" si="64"/>
        <v>0</v>
      </c>
      <c r="Q851" s="56" t="str">
        <f t="shared" si="66"/>
        <v/>
      </c>
      <c r="R851" s="53" t="str">
        <f>IF(I851="totale",SUM($N$26:R850),IF($B851="","",((1/$G$18*FISSO!$E$18*#REF!))))</f>
        <v/>
      </c>
      <c r="S851" s="45"/>
    </row>
    <row r="852" spans="12:19" ht="15" x14ac:dyDescent="0.3">
      <c r="L852" s="23" t="str">
        <f t="shared" si="65"/>
        <v/>
      </c>
      <c r="N852" s="53" t="str">
        <f>IF(B852="totale",SUM($N$26:N851),IF($B852="","",((1/$G$18*FISSO!$E$18*#REF!))))</f>
        <v/>
      </c>
      <c r="P852" s="56">
        <f t="shared" si="64"/>
        <v>0</v>
      </c>
      <c r="Q852" s="56" t="str">
        <f t="shared" si="66"/>
        <v/>
      </c>
      <c r="R852" s="53" t="str">
        <f>IF(I852="totale",SUM($N$26:R851),IF($B852="","",((1/$G$18*FISSO!$E$18*#REF!))))</f>
        <v/>
      </c>
      <c r="S852" s="45"/>
    </row>
    <row r="853" spans="12:19" ht="15" x14ac:dyDescent="0.3">
      <c r="L853" s="23" t="str">
        <f t="shared" si="65"/>
        <v/>
      </c>
      <c r="N853" s="53" t="str">
        <f>IF(B853="totale",SUM($N$26:N852),IF($B853="","",((1/$G$18*FISSO!$E$18*#REF!))))</f>
        <v/>
      </c>
      <c r="P853" s="56">
        <f t="shared" si="64"/>
        <v>0</v>
      </c>
      <c r="Q853" s="56" t="str">
        <f t="shared" si="66"/>
        <v/>
      </c>
      <c r="R853" s="53" t="str">
        <f>IF(I853="totale",SUM($N$26:R852),IF($B853="","",((1/$G$18*FISSO!$E$18*#REF!))))</f>
        <v/>
      </c>
      <c r="S853" s="45"/>
    </row>
    <row r="854" spans="12:19" x14ac:dyDescent="0.2">
      <c r="N854" s="53" t="str">
        <f>IF(B854="totale",SUM($N$26:N853),IF($B854="","",((1/$G$18*FISSO!$E$18*#REF!))))</f>
        <v/>
      </c>
      <c r="P854" s="56">
        <f t="shared" si="64"/>
        <v>0</v>
      </c>
      <c r="Q854" s="56" t="str">
        <f t="shared" si="66"/>
        <v/>
      </c>
      <c r="R854" s="53" t="str">
        <f>IF(I854="totale",SUM($N$26:R853),IF($B854="","",((1/$G$18*FISSO!$E$18*#REF!))))</f>
        <v/>
      </c>
      <c r="S854" s="45"/>
    </row>
    <row r="855" spans="12:19" x14ac:dyDescent="0.2">
      <c r="N855" s="53" t="str">
        <f>IF(B855="totale",SUM($N$26:N854),IF($B855="","",((1/$G$18*FISSO!$E$18*#REF!))))</f>
        <v/>
      </c>
      <c r="P855" s="56">
        <f t="shared" si="64"/>
        <v>0</v>
      </c>
      <c r="Q855" s="56" t="str">
        <f t="shared" si="66"/>
        <v/>
      </c>
      <c r="R855" s="53" t="str">
        <f>IF(I855="totale",SUM($N$26:R854),IF($B855="","",((1/$G$18*FISSO!$E$18*#REF!))))</f>
        <v/>
      </c>
      <c r="S855" s="45"/>
    </row>
    <row r="856" spans="12:19" x14ac:dyDescent="0.2">
      <c r="N856" s="53" t="str">
        <f>IF(B856="totale",SUM($N$26:N855),IF($B856="","",((1/$G$18*FISSO!$E$18*#REF!))))</f>
        <v/>
      </c>
      <c r="P856" s="56">
        <f t="shared" si="64"/>
        <v>0</v>
      </c>
      <c r="Q856" s="56" t="str">
        <f t="shared" si="66"/>
        <v/>
      </c>
      <c r="R856" s="53" t="str">
        <f>IF(I856="totale",SUM($N$26:R855),IF($B856="","",((1/$G$18*FISSO!$E$18*#REF!))))</f>
        <v/>
      </c>
      <c r="S856" s="45"/>
    </row>
    <row r="857" spans="12:19" x14ac:dyDescent="0.2">
      <c r="N857" s="53" t="str">
        <f>IF(B857="totale",SUM($N$26:N856),IF($B857="","",((1/$G$18*FISSO!$E$18*#REF!))))</f>
        <v/>
      </c>
      <c r="P857" s="56">
        <f t="shared" si="64"/>
        <v>0</v>
      </c>
      <c r="Q857" s="56" t="str">
        <f t="shared" si="66"/>
        <v/>
      </c>
      <c r="R857" s="53" t="str">
        <f>IF(I857="totale",SUM($N$26:R856),IF($B857="","",((1/$G$18*FISSO!$E$18*#REF!))))</f>
        <v/>
      </c>
      <c r="S857" s="45"/>
    </row>
    <row r="858" spans="12:19" x14ac:dyDescent="0.2">
      <c r="N858" s="53" t="str">
        <f>IF(B858="totale",SUM($N$26:N857),IF($B858="","",((1/$G$18*FISSO!$E$18*#REF!))))</f>
        <v/>
      </c>
      <c r="P858" s="56">
        <f t="shared" si="64"/>
        <v>0</v>
      </c>
      <c r="Q858" s="56" t="str">
        <f t="shared" si="66"/>
        <v/>
      </c>
      <c r="R858" s="53" t="str">
        <f>IF(I858="totale",SUM($N$26:R857),IF($B858="","",((1/$G$18*FISSO!$E$18*#REF!))))</f>
        <v/>
      </c>
      <c r="S858" s="45"/>
    </row>
    <row r="859" spans="12:19" x14ac:dyDescent="0.2">
      <c r="N859" s="53" t="str">
        <f>IF(B859="totale",SUM($N$26:N858),IF($B859="","",((1/$G$18*FISSO!$E$18*#REF!))))</f>
        <v/>
      </c>
      <c r="P859" s="56">
        <f t="shared" ref="P859:P922" si="67">ROUND(M859,2)</f>
        <v>0</v>
      </c>
      <c r="Q859" s="56" t="str">
        <f t="shared" si="66"/>
        <v/>
      </c>
      <c r="R859" s="53" t="str">
        <f>IF(I859="totale",SUM($N$26:R858),IF($B859="","",((1/$G$18*FISSO!$E$18*#REF!))))</f>
        <v/>
      </c>
      <c r="S859" s="45"/>
    </row>
    <row r="860" spans="12:19" x14ac:dyDescent="0.2">
      <c r="N860" s="53" t="str">
        <f>IF(B860="totale",SUM($N$26:N859),IF($B860="","",((1/$G$18*FISSO!$E$18*#REF!))))</f>
        <v/>
      </c>
      <c r="P860" s="56">
        <f t="shared" si="67"/>
        <v>0</v>
      </c>
      <c r="Q860" s="56" t="str">
        <f t="shared" si="66"/>
        <v/>
      </c>
      <c r="R860" s="53" t="str">
        <f>IF(I860="totale",SUM($N$26:R859),IF($B860="","",((1/$G$18*FISSO!$E$18*#REF!))))</f>
        <v/>
      </c>
      <c r="S860" s="45"/>
    </row>
    <row r="861" spans="12:19" x14ac:dyDescent="0.2">
      <c r="N861" s="53" t="str">
        <f>IF(B861="totale",SUM($N$26:N860),IF($B861="","",((1/$G$18*FISSO!$E$18*#REF!))))</f>
        <v/>
      </c>
      <c r="P861" s="56">
        <f t="shared" si="67"/>
        <v>0</v>
      </c>
      <c r="Q861" s="56" t="str">
        <f t="shared" si="66"/>
        <v/>
      </c>
      <c r="R861" s="53" t="str">
        <f>IF(I861="totale",SUM($N$26:R860),IF($B861="","",((1/$G$18*FISSO!$E$18*#REF!))))</f>
        <v/>
      </c>
      <c r="S861" s="45"/>
    </row>
    <row r="862" spans="12:19" x14ac:dyDescent="0.2">
      <c r="N862" s="53" t="str">
        <f>IF(B862="totale",SUM($N$26:N861),IF($B862="","",((1/$G$18*FISSO!$E$18*#REF!))))</f>
        <v/>
      </c>
      <c r="P862" s="56">
        <f t="shared" si="67"/>
        <v>0</v>
      </c>
      <c r="Q862" s="56" t="str">
        <f t="shared" si="66"/>
        <v/>
      </c>
      <c r="R862" s="53" t="str">
        <f>IF(I862="totale",SUM($N$26:R861),IF($B862="","",((1/$G$18*FISSO!$E$18*#REF!))))</f>
        <v/>
      </c>
      <c r="S862" s="45"/>
    </row>
    <row r="863" spans="12:19" x14ac:dyDescent="0.2">
      <c r="N863" s="53" t="str">
        <f>IF(B863="totale",SUM($N$26:N862),IF($B863="","",((1/$G$18*FISSO!$E$18*#REF!))))</f>
        <v/>
      </c>
      <c r="P863" s="56">
        <f t="shared" si="67"/>
        <v>0</v>
      </c>
      <c r="Q863" s="56" t="str">
        <f t="shared" si="66"/>
        <v/>
      </c>
      <c r="R863" s="53" t="str">
        <f>IF(I863="totale",SUM($N$26:R862),IF($B863="","",((1/$G$18*FISSO!$E$18*#REF!))))</f>
        <v/>
      </c>
      <c r="S863" s="45"/>
    </row>
    <row r="864" spans="12:19" x14ac:dyDescent="0.2">
      <c r="N864" s="53" t="str">
        <f>IF(B864="totale",SUM($N$26:N863),IF($B864="","",((1/$G$18*FISSO!$E$18*#REF!))))</f>
        <v/>
      </c>
      <c r="P864" s="56">
        <f t="shared" si="67"/>
        <v>0</v>
      </c>
      <c r="Q864" s="56" t="str">
        <f t="shared" si="66"/>
        <v/>
      </c>
      <c r="R864" s="53" t="str">
        <f>IF(I864="totale",SUM($N$26:R863),IF($B864="","",((1/$G$18*FISSO!$E$18*#REF!))))</f>
        <v/>
      </c>
      <c r="S864" s="45"/>
    </row>
    <row r="865" spans="14:19" x14ac:dyDescent="0.2">
      <c r="N865" s="53" t="str">
        <f>IF(B865="totale",SUM($N$26:N864),IF($B865="","",((1/$G$18*FISSO!$E$18*#REF!))))</f>
        <v/>
      </c>
      <c r="P865" s="56">
        <f t="shared" si="67"/>
        <v>0</v>
      </c>
      <c r="Q865" s="56" t="str">
        <f t="shared" si="66"/>
        <v/>
      </c>
      <c r="R865" s="53" t="str">
        <f>IF(I865="totale",SUM($N$26:R864),IF($B865="","",((1/$G$18*FISSO!$E$18*#REF!))))</f>
        <v/>
      </c>
      <c r="S865" s="45"/>
    </row>
    <row r="866" spans="14:19" x14ac:dyDescent="0.2">
      <c r="N866" s="53" t="str">
        <f>IF(B866="totale",SUM($N$26:N865),IF($B866="","",((1/$G$18*FISSO!$E$18*#REF!))))</f>
        <v/>
      </c>
      <c r="P866" s="56">
        <f t="shared" si="67"/>
        <v>0</v>
      </c>
      <c r="Q866" s="56" t="str">
        <f t="shared" si="66"/>
        <v/>
      </c>
      <c r="R866" s="53" t="str">
        <f>IF(I866="totale",SUM($N$26:R865),IF($B866="","",((1/$G$18*FISSO!$E$18*#REF!))))</f>
        <v/>
      </c>
      <c r="S866" s="45"/>
    </row>
    <row r="867" spans="14:19" x14ac:dyDescent="0.2">
      <c r="N867" s="53" t="str">
        <f>IF(B867="totale",SUM($N$26:N866),IF($B867="","",((1/$G$18*FISSO!$E$18*#REF!))))</f>
        <v/>
      </c>
      <c r="P867" s="56">
        <f t="shared" si="67"/>
        <v>0</v>
      </c>
      <c r="Q867" s="56" t="str">
        <f t="shared" si="66"/>
        <v/>
      </c>
      <c r="R867" s="53" t="str">
        <f>IF(I867="totale",SUM($N$26:R866),IF($B867="","",((1/$G$18*FISSO!$E$18*#REF!))))</f>
        <v/>
      </c>
      <c r="S867" s="45"/>
    </row>
    <row r="868" spans="14:19" x14ac:dyDescent="0.2">
      <c r="N868" s="53" t="str">
        <f>IF(B868="totale",SUM($N$26:N867),IF($B868="","",((1/$G$18*FISSO!$E$18*#REF!))))</f>
        <v/>
      </c>
      <c r="P868" s="56">
        <f t="shared" si="67"/>
        <v>0</v>
      </c>
      <c r="Q868" s="56" t="str">
        <f t="shared" si="66"/>
        <v/>
      </c>
      <c r="R868" s="53" t="str">
        <f>IF(I868="totale",SUM($N$26:R867),IF($B868="","",((1/$G$18*FISSO!$E$18*#REF!))))</f>
        <v/>
      </c>
      <c r="S868" s="45"/>
    </row>
    <row r="869" spans="14:19" x14ac:dyDescent="0.2">
      <c r="N869" s="53" t="str">
        <f>IF(B869="totale",SUM($N$26:N868),IF($B869="","",((1/$G$18*FISSO!$E$18*#REF!))))</f>
        <v/>
      </c>
      <c r="P869" s="56">
        <f t="shared" si="67"/>
        <v>0</v>
      </c>
      <c r="Q869" s="56" t="str">
        <f t="shared" ref="Q869:Q932" si="68">IF(B869="","",P869)</f>
        <v/>
      </c>
      <c r="R869" s="53" t="str">
        <f>IF(I869="totale",SUM($N$26:R868),IF($B869="","",((1/$G$18*FISSO!$E$18*#REF!))))</f>
        <v/>
      </c>
      <c r="S869" s="45"/>
    </row>
    <row r="870" spans="14:19" x14ac:dyDescent="0.2">
      <c r="N870" s="53" t="str">
        <f>IF(B870="totale",SUM($N$26:N869),IF($B870="","",((1/$G$18*FISSO!$E$18*#REF!))))</f>
        <v/>
      </c>
      <c r="P870" s="56">
        <f t="shared" si="67"/>
        <v>0</v>
      </c>
      <c r="Q870" s="56" t="str">
        <f t="shared" si="68"/>
        <v/>
      </c>
      <c r="R870" s="53" t="str">
        <f>IF(I870="totale",SUM($N$26:R869),IF($B870="","",((1/$G$18*FISSO!$E$18*#REF!))))</f>
        <v/>
      </c>
      <c r="S870" s="45"/>
    </row>
    <row r="871" spans="14:19" x14ac:dyDescent="0.2">
      <c r="N871" s="53" t="str">
        <f>IF(B871="totale",SUM($N$26:N870),IF($B871="","",((1/$G$18*FISSO!$E$18*#REF!))))</f>
        <v/>
      </c>
      <c r="P871" s="56">
        <f t="shared" si="67"/>
        <v>0</v>
      </c>
      <c r="Q871" s="56" t="str">
        <f t="shared" si="68"/>
        <v/>
      </c>
      <c r="R871" s="53" t="str">
        <f>IF(I871="totale",SUM($N$26:R870),IF($B871="","",((1/$G$18*FISSO!$E$18*#REF!))))</f>
        <v/>
      </c>
      <c r="S871" s="45"/>
    </row>
    <row r="872" spans="14:19" x14ac:dyDescent="0.2">
      <c r="N872" s="53" t="str">
        <f>IF(B872="totale",SUM($N$26:N871),IF($B872="","",((1/$G$18*FISSO!$E$18*#REF!))))</f>
        <v/>
      </c>
      <c r="P872" s="56">
        <f t="shared" si="67"/>
        <v>0</v>
      </c>
      <c r="Q872" s="56" t="str">
        <f t="shared" si="68"/>
        <v/>
      </c>
      <c r="R872" s="53" t="str">
        <f>IF(I872="totale",SUM($N$26:R871),IF($B872="","",((1/$G$18*FISSO!$E$18*#REF!))))</f>
        <v/>
      </c>
      <c r="S872" s="45"/>
    </row>
    <row r="873" spans="14:19" x14ac:dyDescent="0.2">
      <c r="N873" s="53" t="str">
        <f>IF(B873="totale",SUM($N$26:N872),IF($B873="","",((1/$G$18*FISSO!$E$18*#REF!))))</f>
        <v/>
      </c>
      <c r="P873" s="56">
        <f t="shared" si="67"/>
        <v>0</v>
      </c>
      <c r="Q873" s="56" t="str">
        <f t="shared" si="68"/>
        <v/>
      </c>
      <c r="R873" s="53" t="str">
        <f>IF(I873="totale",SUM($N$26:R872),IF($B873="","",((1/$G$18*FISSO!$E$18*#REF!))))</f>
        <v/>
      </c>
      <c r="S873" s="45"/>
    </row>
    <row r="874" spans="14:19" x14ac:dyDescent="0.2">
      <c r="N874" s="53" t="str">
        <f>IF(B874="totale",SUM($N$26:N873),IF($B874="","",((1/$G$18*FISSO!$E$18*#REF!))))</f>
        <v/>
      </c>
      <c r="P874" s="56">
        <f t="shared" si="67"/>
        <v>0</v>
      </c>
      <c r="Q874" s="56" t="str">
        <f t="shared" si="68"/>
        <v/>
      </c>
      <c r="R874" s="53" t="str">
        <f>IF(I874="totale",SUM($N$26:R873),IF($B874="","",((1/$G$18*FISSO!$E$18*#REF!))))</f>
        <v/>
      </c>
      <c r="S874" s="45"/>
    </row>
    <row r="875" spans="14:19" x14ac:dyDescent="0.2">
      <c r="N875" s="53" t="str">
        <f>IF(B875="totale",SUM($N$26:N874),IF($B875="","",((1/$G$18*FISSO!$E$18*#REF!))))</f>
        <v/>
      </c>
      <c r="P875" s="56">
        <f t="shared" si="67"/>
        <v>0</v>
      </c>
      <c r="Q875" s="56" t="str">
        <f t="shared" si="68"/>
        <v/>
      </c>
      <c r="R875" s="53" t="str">
        <f>IF(I875="totale",SUM($N$26:R874),IF($B875="","",((1/$G$18*FISSO!$E$18*#REF!))))</f>
        <v/>
      </c>
      <c r="S875" s="45"/>
    </row>
    <row r="876" spans="14:19" x14ac:dyDescent="0.2">
      <c r="N876" s="53" t="str">
        <f>IF(B876="totale",SUM($N$26:N875),IF($B876="","",((1/$G$18*FISSO!$E$18*#REF!))))</f>
        <v/>
      </c>
      <c r="P876" s="56">
        <f t="shared" si="67"/>
        <v>0</v>
      </c>
      <c r="Q876" s="56" t="str">
        <f t="shared" si="68"/>
        <v/>
      </c>
      <c r="R876" s="53" t="str">
        <f>IF(I876="totale",SUM($N$26:R875),IF($B876="","",((1/$G$18*FISSO!$E$18*#REF!))))</f>
        <v/>
      </c>
      <c r="S876" s="45"/>
    </row>
    <row r="877" spans="14:19" x14ac:dyDescent="0.2">
      <c r="N877" s="53" t="str">
        <f>IF(B877="totale",SUM($N$26:N876),IF($B877="","",((1/$G$18*FISSO!$E$18*#REF!))))</f>
        <v/>
      </c>
      <c r="P877" s="56">
        <f t="shared" si="67"/>
        <v>0</v>
      </c>
      <c r="Q877" s="56" t="str">
        <f t="shared" si="68"/>
        <v/>
      </c>
      <c r="R877" s="53" t="str">
        <f>IF(I877="totale",SUM($N$26:R876),IF($B877="","",((1/$G$18*FISSO!$E$18*#REF!))))</f>
        <v/>
      </c>
      <c r="S877" s="45"/>
    </row>
    <row r="878" spans="14:19" x14ac:dyDescent="0.2">
      <c r="N878" s="53" t="str">
        <f>IF(B878="totale",SUM($N$26:N877),IF($B878="","",((1/$G$18*FISSO!$E$18*#REF!))))</f>
        <v/>
      </c>
      <c r="P878" s="56">
        <f t="shared" si="67"/>
        <v>0</v>
      </c>
      <c r="Q878" s="56" t="str">
        <f t="shared" si="68"/>
        <v/>
      </c>
      <c r="R878" s="53" t="str">
        <f>IF(I878="totale",SUM($N$26:R877),IF($B878="","",((1/$G$18*FISSO!$E$18*#REF!))))</f>
        <v/>
      </c>
      <c r="S878" s="45"/>
    </row>
    <row r="879" spans="14:19" x14ac:dyDescent="0.2">
      <c r="N879" s="53" t="str">
        <f>IF(B879="totale",SUM($N$26:N878),IF($B879="","",((1/$G$18*FISSO!$E$18*#REF!))))</f>
        <v/>
      </c>
      <c r="P879" s="56">
        <f t="shared" si="67"/>
        <v>0</v>
      </c>
      <c r="Q879" s="56" t="str">
        <f t="shared" si="68"/>
        <v/>
      </c>
      <c r="R879" s="53" t="str">
        <f>IF(I879="totale",SUM($N$26:R878),IF($B879="","",((1/$G$18*FISSO!$E$18*#REF!))))</f>
        <v/>
      </c>
      <c r="S879" s="45"/>
    </row>
    <row r="880" spans="14:19" x14ac:dyDescent="0.2">
      <c r="N880" s="53" t="str">
        <f>IF(B880="totale",SUM($N$26:N879),IF($B880="","",((1/$G$18*FISSO!$E$18*#REF!))))</f>
        <v/>
      </c>
      <c r="P880" s="56">
        <f t="shared" si="67"/>
        <v>0</v>
      </c>
      <c r="Q880" s="56" t="str">
        <f t="shared" si="68"/>
        <v/>
      </c>
      <c r="R880" s="53" t="str">
        <f>IF(I880="totale",SUM($N$26:R879),IF($B880="","",((1/$G$18*FISSO!$E$18*#REF!))))</f>
        <v/>
      </c>
      <c r="S880" s="45"/>
    </row>
    <row r="881" spans="14:19" x14ac:dyDescent="0.2">
      <c r="N881" s="53" t="str">
        <f>IF(B881="totale",SUM($N$26:N880),IF($B881="","",((1/$G$18*FISSO!$E$18*#REF!))))</f>
        <v/>
      </c>
      <c r="P881" s="56">
        <f t="shared" si="67"/>
        <v>0</v>
      </c>
      <c r="Q881" s="56" t="str">
        <f t="shared" si="68"/>
        <v/>
      </c>
      <c r="R881" s="53" t="str">
        <f>IF(I881="totale",SUM($N$26:R880),IF($B881="","",((1/$G$18*FISSO!$E$18*#REF!))))</f>
        <v/>
      </c>
      <c r="S881" s="45"/>
    </row>
    <row r="882" spans="14:19" x14ac:dyDescent="0.2">
      <c r="N882" s="53" t="str">
        <f>IF(B882="totale",SUM($N$26:N881),IF($B882="","",((1/$G$18*FISSO!$E$18*#REF!))))</f>
        <v/>
      </c>
      <c r="P882" s="56">
        <f t="shared" si="67"/>
        <v>0</v>
      </c>
      <c r="Q882" s="56" t="str">
        <f t="shared" si="68"/>
        <v/>
      </c>
      <c r="R882" s="53" t="str">
        <f>IF(I882="totale",SUM($N$26:R881),IF($B882="","",((1/$G$18*FISSO!$E$18*#REF!))))</f>
        <v/>
      </c>
      <c r="S882" s="45"/>
    </row>
    <row r="883" spans="14:19" x14ac:dyDescent="0.2">
      <c r="N883" s="53" t="str">
        <f>IF(B883="totale",SUM($N$26:N882),IF($B883="","",((1/$G$18*FISSO!$E$18*#REF!))))</f>
        <v/>
      </c>
      <c r="P883" s="56">
        <f t="shared" si="67"/>
        <v>0</v>
      </c>
      <c r="Q883" s="56" t="str">
        <f t="shared" si="68"/>
        <v/>
      </c>
      <c r="R883" s="53" t="str">
        <f>IF(I883="totale",SUM($N$26:R882),IF($B883="","",((1/$G$18*FISSO!$E$18*#REF!))))</f>
        <v/>
      </c>
      <c r="S883" s="45"/>
    </row>
    <row r="884" spans="14:19" x14ac:dyDescent="0.2">
      <c r="N884" s="53" t="str">
        <f>IF(B884="totale",SUM($N$26:N883),IF($B884="","",((1/$G$18*FISSO!$E$18*#REF!))))</f>
        <v/>
      </c>
      <c r="P884" s="56">
        <f t="shared" si="67"/>
        <v>0</v>
      </c>
      <c r="Q884" s="56" t="str">
        <f t="shared" si="68"/>
        <v/>
      </c>
      <c r="R884" s="53" t="str">
        <f>IF(I884="totale",SUM($N$26:R883),IF($B884="","",((1/$G$18*FISSO!$E$18*#REF!))))</f>
        <v/>
      </c>
      <c r="S884" s="45"/>
    </row>
    <row r="885" spans="14:19" x14ac:dyDescent="0.2">
      <c r="N885" s="53" t="str">
        <f>IF(B885="totale",SUM($N$26:N884),IF($B885="","",((1/$G$18*FISSO!$E$18*#REF!))))</f>
        <v/>
      </c>
      <c r="P885" s="56">
        <f t="shared" si="67"/>
        <v>0</v>
      </c>
      <c r="Q885" s="56" t="str">
        <f t="shared" si="68"/>
        <v/>
      </c>
      <c r="R885" s="53" t="str">
        <f>IF(I885="totale",SUM($N$26:R884),IF($B885="","",((1/$G$18*FISSO!$E$18*#REF!))))</f>
        <v/>
      </c>
      <c r="S885" s="45"/>
    </row>
    <row r="886" spans="14:19" x14ac:dyDescent="0.2">
      <c r="N886" s="53" t="str">
        <f>IF(B886="totale",SUM($N$26:N885),IF($B886="","",((1/$G$18*FISSO!$E$18*#REF!))))</f>
        <v/>
      </c>
      <c r="P886" s="56">
        <f t="shared" si="67"/>
        <v>0</v>
      </c>
      <c r="Q886" s="56" t="str">
        <f t="shared" si="68"/>
        <v/>
      </c>
      <c r="R886" s="53" t="str">
        <f>IF(I886="totale",SUM($N$26:R885),IF($B886="","",((1/$G$18*FISSO!$E$18*#REF!))))</f>
        <v/>
      </c>
      <c r="S886" s="45"/>
    </row>
    <row r="887" spans="14:19" x14ac:dyDescent="0.2">
      <c r="N887" s="53" t="str">
        <f>IF(B887="totale",SUM($N$26:N886),IF($B887="","",((1/$G$18*FISSO!$E$18*#REF!))))</f>
        <v/>
      </c>
      <c r="P887" s="56">
        <f t="shared" si="67"/>
        <v>0</v>
      </c>
      <c r="Q887" s="56" t="str">
        <f t="shared" si="68"/>
        <v/>
      </c>
      <c r="R887" s="53" t="str">
        <f>IF(I887="totale",SUM($N$26:R886),IF($B887="","",((1/$G$18*FISSO!$E$18*#REF!))))</f>
        <v/>
      </c>
      <c r="S887" s="45"/>
    </row>
    <row r="888" spans="14:19" x14ac:dyDescent="0.2">
      <c r="N888" s="53" t="str">
        <f>IF(B888="totale",SUM($N$26:N887),IF($B888="","",((1/$G$18*FISSO!$E$18*#REF!))))</f>
        <v/>
      </c>
      <c r="P888" s="56">
        <f t="shared" si="67"/>
        <v>0</v>
      </c>
      <c r="Q888" s="56" t="str">
        <f t="shared" si="68"/>
        <v/>
      </c>
      <c r="R888" s="53" t="str">
        <f>IF(I888="totale",SUM($N$26:R887),IF($B888="","",((1/$G$18*FISSO!$E$18*#REF!))))</f>
        <v/>
      </c>
      <c r="S888" s="45"/>
    </row>
    <row r="889" spans="14:19" x14ac:dyDescent="0.2">
      <c r="N889" s="53" t="str">
        <f>IF(B889="totale",SUM($N$26:N888),IF($B889="","",((1/$G$18*FISSO!$E$18*#REF!))))</f>
        <v/>
      </c>
      <c r="P889" s="56">
        <f t="shared" si="67"/>
        <v>0</v>
      </c>
      <c r="Q889" s="56" t="str">
        <f t="shared" si="68"/>
        <v/>
      </c>
      <c r="R889" s="53" t="str">
        <f>IF(I889="totale",SUM($N$26:R888),IF($B889="","",((1/$G$18*FISSO!$E$18*#REF!))))</f>
        <v/>
      </c>
      <c r="S889" s="45"/>
    </row>
    <row r="890" spans="14:19" x14ac:dyDescent="0.2">
      <c r="N890" s="53" t="str">
        <f>IF(B890="totale",SUM($N$26:N889),IF($B890="","",((1/$G$18*FISSO!$E$18*#REF!))))</f>
        <v/>
      </c>
      <c r="P890" s="56">
        <f t="shared" si="67"/>
        <v>0</v>
      </c>
      <c r="Q890" s="56" t="str">
        <f t="shared" si="68"/>
        <v/>
      </c>
      <c r="R890" s="53" t="str">
        <f>IF(I890="totale",SUM($N$26:R889),IF($B890="","",((1/$G$18*FISSO!$E$18*#REF!))))</f>
        <v/>
      </c>
      <c r="S890" s="45"/>
    </row>
    <row r="891" spans="14:19" x14ac:dyDescent="0.2">
      <c r="N891" s="53" t="str">
        <f>IF(B891="totale",SUM($N$26:N890),IF($B891="","",((1/$G$18*FISSO!$E$18*#REF!))))</f>
        <v/>
      </c>
      <c r="P891" s="56">
        <f t="shared" si="67"/>
        <v>0</v>
      </c>
      <c r="Q891" s="56" t="str">
        <f t="shared" si="68"/>
        <v/>
      </c>
      <c r="R891" s="53" t="str">
        <f>IF(I891="totale",SUM($N$26:R890),IF($B891="","",((1/$G$18*FISSO!$E$18*#REF!))))</f>
        <v/>
      </c>
      <c r="S891" s="45"/>
    </row>
    <row r="892" spans="14:19" x14ac:dyDescent="0.2">
      <c r="N892" s="53" t="str">
        <f>IF(B892="totale",SUM($N$26:N891),IF($B892="","",((1/$G$18*FISSO!$E$18*#REF!))))</f>
        <v/>
      </c>
      <c r="P892" s="56">
        <f t="shared" si="67"/>
        <v>0</v>
      </c>
      <c r="Q892" s="56" t="str">
        <f t="shared" si="68"/>
        <v/>
      </c>
      <c r="R892" s="53" t="str">
        <f>IF(I892="totale",SUM($N$26:R891),IF($B892="","",((1/$G$18*FISSO!$E$18*#REF!))))</f>
        <v/>
      </c>
      <c r="S892" s="45"/>
    </row>
    <row r="893" spans="14:19" x14ac:dyDescent="0.2">
      <c r="N893" s="53" t="str">
        <f>IF(B893="totale",SUM($N$26:N892),IF($B893="","",((1/$G$18*FISSO!$E$18*#REF!))))</f>
        <v/>
      </c>
      <c r="P893" s="56">
        <f t="shared" si="67"/>
        <v>0</v>
      </c>
      <c r="Q893" s="56" t="str">
        <f t="shared" si="68"/>
        <v/>
      </c>
      <c r="R893" s="53" t="str">
        <f>IF(I893="totale",SUM($N$26:R892),IF($B893="","",((1/$G$18*FISSO!$E$18*#REF!))))</f>
        <v/>
      </c>
      <c r="S893" s="45"/>
    </row>
    <row r="894" spans="14:19" x14ac:dyDescent="0.2">
      <c r="N894" s="53" t="str">
        <f>IF(B894="totale",SUM($N$26:N893),IF($B894="","",((1/$G$18*FISSO!$E$18*#REF!))))</f>
        <v/>
      </c>
      <c r="P894" s="56">
        <f t="shared" si="67"/>
        <v>0</v>
      </c>
      <c r="Q894" s="56" t="str">
        <f t="shared" si="68"/>
        <v/>
      </c>
      <c r="R894" s="53" t="str">
        <f>IF(I894="totale",SUM($N$26:R893),IF($B894="","",((1/$G$18*FISSO!$E$18*#REF!))))</f>
        <v/>
      </c>
      <c r="S894" s="45"/>
    </row>
    <row r="895" spans="14:19" x14ac:dyDescent="0.2">
      <c r="N895" s="53" t="str">
        <f>IF(B895="totale",SUM($N$26:N894),IF($B895="","",((1/$G$18*FISSO!$E$18*#REF!))))</f>
        <v/>
      </c>
      <c r="P895" s="56">
        <f t="shared" si="67"/>
        <v>0</v>
      </c>
      <c r="Q895" s="56" t="str">
        <f t="shared" si="68"/>
        <v/>
      </c>
      <c r="R895" s="53" t="str">
        <f>IF(I895="totale",SUM($N$26:R894),IF($B895="","",((1/$G$18*FISSO!$E$18*#REF!))))</f>
        <v/>
      </c>
      <c r="S895" s="45"/>
    </row>
    <row r="896" spans="14:19" x14ac:dyDescent="0.2">
      <c r="N896" s="53" t="str">
        <f>IF(B896="totale",SUM($N$26:N895),IF($B896="","",((1/$G$18*FISSO!$E$18*#REF!))))</f>
        <v/>
      </c>
      <c r="P896" s="56">
        <f t="shared" si="67"/>
        <v>0</v>
      </c>
      <c r="Q896" s="56" t="str">
        <f t="shared" si="68"/>
        <v/>
      </c>
      <c r="R896" s="53" t="str">
        <f>IF(I896="totale",SUM($N$26:R895),IF($B896="","",((1/$G$18*FISSO!$E$18*#REF!))))</f>
        <v/>
      </c>
      <c r="S896" s="45"/>
    </row>
    <row r="897" spans="14:19" x14ac:dyDescent="0.2">
      <c r="N897" s="53" t="str">
        <f>IF(B897="totale",SUM($N$26:N896),IF($B897="","",((1/$G$18*FISSO!$E$18*#REF!))))</f>
        <v/>
      </c>
      <c r="P897" s="56">
        <f t="shared" si="67"/>
        <v>0</v>
      </c>
      <c r="Q897" s="56" t="str">
        <f t="shared" si="68"/>
        <v/>
      </c>
      <c r="R897" s="53" t="str">
        <f>IF(I897="totale",SUM($N$26:R896),IF($B897="","",((1/$G$18*FISSO!$E$18*#REF!))))</f>
        <v/>
      </c>
      <c r="S897" s="45"/>
    </row>
    <row r="898" spans="14:19" x14ac:dyDescent="0.2">
      <c r="N898" s="53" t="str">
        <f>IF(B898="totale",SUM($N$26:N897),IF($B898="","",((1/$G$18*FISSO!$E$18*#REF!))))</f>
        <v/>
      </c>
      <c r="P898" s="56">
        <f t="shared" si="67"/>
        <v>0</v>
      </c>
      <c r="Q898" s="56" t="str">
        <f t="shared" si="68"/>
        <v/>
      </c>
      <c r="R898" s="53" t="str">
        <f>IF(I898="totale",SUM($N$26:R897),IF($B898="","",((1/$G$18*FISSO!$E$18*#REF!))))</f>
        <v/>
      </c>
      <c r="S898" s="45"/>
    </row>
    <row r="899" spans="14:19" x14ac:dyDescent="0.2">
      <c r="N899" s="53" t="str">
        <f>IF(B899="totale",SUM($N$26:N898),IF($B899="","",((1/$G$18*FISSO!$E$18*#REF!))))</f>
        <v/>
      </c>
      <c r="P899" s="56">
        <f t="shared" si="67"/>
        <v>0</v>
      </c>
      <c r="Q899" s="56" t="str">
        <f t="shared" si="68"/>
        <v/>
      </c>
      <c r="R899" s="53" t="str">
        <f>IF(I899="totale",SUM($N$26:R898),IF($B899="","",((1/$G$18*FISSO!$E$18*#REF!))))</f>
        <v/>
      </c>
      <c r="S899" s="45"/>
    </row>
    <row r="900" spans="14:19" x14ac:dyDescent="0.2">
      <c r="N900" s="53" t="str">
        <f>IF(B900="totale",SUM($N$26:N899),IF($B900="","",((1/$G$18*FISSO!$E$18*#REF!))))</f>
        <v/>
      </c>
      <c r="P900" s="56">
        <f t="shared" si="67"/>
        <v>0</v>
      </c>
      <c r="Q900" s="56" t="str">
        <f t="shared" si="68"/>
        <v/>
      </c>
      <c r="R900" s="53" t="str">
        <f>IF(I900="totale",SUM($N$26:R899),IF($B900="","",((1/$G$18*FISSO!$E$18*#REF!))))</f>
        <v/>
      </c>
      <c r="S900" s="45"/>
    </row>
    <row r="901" spans="14:19" x14ac:dyDescent="0.2">
      <c r="N901" s="53" t="str">
        <f>IF(B901="totale",SUM($N$26:N900),IF($B901="","",((1/$G$18*FISSO!$E$18*#REF!))))</f>
        <v/>
      </c>
      <c r="P901" s="56">
        <f t="shared" si="67"/>
        <v>0</v>
      </c>
      <c r="Q901" s="56" t="str">
        <f t="shared" si="68"/>
        <v/>
      </c>
      <c r="R901" s="53" t="str">
        <f>IF(I901="totale",SUM($N$26:R900),IF($B901="","",((1/$G$18*FISSO!$E$18*#REF!))))</f>
        <v/>
      </c>
      <c r="S901" s="45"/>
    </row>
    <row r="902" spans="14:19" x14ac:dyDescent="0.2">
      <c r="N902" s="53" t="str">
        <f>IF(B902="totale",SUM($N$26:N901),IF($B902="","",((1/$G$18*FISSO!$E$18*#REF!))))</f>
        <v/>
      </c>
      <c r="P902" s="56">
        <f t="shared" si="67"/>
        <v>0</v>
      </c>
      <c r="Q902" s="56" t="str">
        <f t="shared" si="68"/>
        <v/>
      </c>
      <c r="R902" s="53" t="str">
        <f>IF(I902="totale",SUM($N$26:R901),IF($B902="","",((1/$G$18*FISSO!$E$18*#REF!))))</f>
        <v/>
      </c>
      <c r="S902" s="45"/>
    </row>
    <row r="903" spans="14:19" x14ac:dyDescent="0.2">
      <c r="N903" s="53" t="str">
        <f>IF(B903="totale",SUM($N$26:N902),IF($B903="","",((1/$G$18*FISSO!$E$18*#REF!))))</f>
        <v/>
      </c>
      <c r="P903" s="56">
        <f t="shared" si="67"/>
        <v>0</v>
      </c>
      <c r="Q903" s="56" t="str">
        <f t="shared" si="68"/>
        <v/>
      </c>
      <c r="R903" s="53" t="str">
        <f>IF(I903="totale",SUM($N$26:R902),IF($B903="","",((1/$G$18*FISSO!$E$18*#REF!))))</f>
        <v/>
      </c>
      <c r="S903" s="45"/>
    </row>
    <row r="904" spans="14:19" x14ac:dyDescent="0.2">
      <c r="N904" s="53" t="str">
        <f>IF(B904="totale",SUM($N$26:N903),IF($B904="","",((1/$G$18*FISSO!$E$18*#REF!))))</f>
        <v/>
      </c>
      <c r="P904" s="56">
        <f t="shared" si="67"/>
        <v>0</v>
      </c>
      <c r="Q904" s="56" t="str">
        <f t="shared" si="68"/>
        <v/>
      </c>
      <c r="R904" s="53" t="str">
        <f>IF(I904="totale",SUM($N$26:R903),IF($B904="","",((1/$G$18*FISSO!$E$18*#REF!))))</f>
        <v/>
      </c>
      <c r="S904" s="45"/>
    </row>
    <row r="905" spans="14:19" x14ac:dyDescent="0.2">
      <c r="N905" s="53" t="str">
        <f>IF(B905="totale",SUM($N$26:N904),IF($B905="","",((1/$G$18*FISSO!$E$18*#REF!))))</f>
        <v/>
      </c>
      <c r="P905" s="56">
        <f t="shared" si="67"/>
        <v>0</v>
      </c>
      <c r="Q905" s="56" t="str">
        <f t="shared" si="68"/>
        <v/>
      </c>
      <c r="R905" s="53" t="str">
        <f>IF(I905="totale",SUM($N$26:R904),IF($B905="","",((1/$G$18*FISSO!$E$18*#REF!))))</f>
        <v/>
      </c>
      <c r="S905" s="45"/>
    </row>
    <row r="906" spans="14:19" x14ac:dyDescent="0.2">
      <c r="N906" s="53" t="str">
        <f>IF(B906="totale",SUM($N$26:N905),IF($B906="","",((1/$G$18*FISSO!$E$18*#REF!))))</f>
        <v/>
      </c>
      <c r="P906" s="56">
        <f t="shared" si="67"/>
        <v>0</v>
      </c>
      <c r="Q906" s="56" t="str">
        <f t="shared" si="68"/>
        <v/>
      </c>
      <c r="R906" s="53" t="str">
        <f>IF(I906="totale",SUM($N$26:R905),IF($B906="","",((1/$G$18*FISSO!$E$18*#REF!))))</f>
        <v/>
      </c>
      <c r="S906" s="45"/>
    </row>
    <row r="907" spans="14:19" x14ac:dyDescent="0.2">
      <c r="N907" s="53" t="str">
        <f>IF(B907="totale",SUM($N$26:N906),IF($B907="","",((1/$G$18*FISSO!$E$18*#REF!))))</f>
        <v/>
      </c>
      <c r="P907" s="56">
        <f t="shared" si="67"/>
        <v>0</v>
      </c>
      <c r="Q907" s="56" t="str">
        <f t="shared" si="68"/>
        <v/>
      </c>
      <c r="R907" s="53" t="str">
        <f>IF(I907="totale",SUM($N$26:R906),IF($B907="","",((1/$G$18*FISSO!$E$18*#REF!))))</f>
        <v/>
      </c>
      <c r="S907" s="45"/>
    </row>
    <row r="908" spans="14:19" x14ac:dyDescent="0.2">
      <c r="N908" s="53" t="str">
        <f>IF(B908="totale",SUM($N$26:N907),IF($B908="","",((1/$G$18*FISSO!$E$18*#REF!))))</f>
        <v/>
      </c>
      <c r="P908" s="56">
        <f t="shared" si="67"/>
        <v>0</v>
      </c>
      <c r="Q908" s="56" t="str">
        <f t="shared" si="68"/>
        <v/>
      </c>
      <c r="R908" s="53" t="str">
        <f>IF(I908="totale",SUM($N$26:R907),IF($B908="","",((1/$G$18*FISSO!$E$18*#REF!))))</f>
        <v/>
      </c>
      <c r="S908" s="45"/>
    </row>
    <row r="909" spans="14:19" x14ac:dyDescent="0.2">
      <c r="N909" s="53" t="str">
        <f>IF(B909="totale",SUM($N$26:N908),IF($B909="","",((1/$G$18*FISSO!$E$18*#REF!))))</f>
        <v/>
      </c>
      <c r="P909" s="56">
        <f t="shared" si="67"/>
        <v>0</v>
      </c>
      <c r="Q909" s="56" t="str">
        <f t="shared" si="68"/>
        <v/>
      </c>
      <c r="R909" s="53" t="str">
        <f>IF(I909="totale",SUM($N$26:R908),IF($B909="","",((1/$G$18*FISSO!$E$18*#REF!))))</f>
        <v/>
      </c>
      <c r="S909" s="45"/>
    </row>
    <row r="910" spans="14:19" x14ac:dyDescent="0.2">
      <c r="N910" s="53" t="str">
        <f>IF(B910="totale",SUM($N$26:N909),IF($B910="","",((1/$G$18*FISSO!$E$18*#REF!))))</f>
        <v/>
      </c>
      <c r="P910" s="56">
        <f t="shared" si="67"/>
        <v>0</v>
      </c>
      <c r="Q910" s="56" t="str">
        <f t="shared" si="68"/>
        <v/>
      </c>
      <c r="R910" s="53" t="str">
        <f>IF(I910="totale",SUM($N$26:R909),IF($B910="","",((1/$G$18*FISSO!$E$18*#REF!))))</f>
        <v/>
      </c>
      <c r="S910" s="45"/>
    </row>
    <row r="911" spans="14:19" x14ac:dyDescent="0.2">
      <c r="N911" s="53" t="str">
        <f>IF(B911="totale",SUM($N$26:N910),IF($B911="","",((1/$G$18*FISSO!$E$18*#REF!))))</f>
        <v/>
      </c>
      <c r="P911" s="56">
        <f t="shared" si="67"/>
        <v>0</v>
      </c>
      <c r="Q911" s="56" t="str">
        <f t="shared" si="68"/>
        <v/>
      </c>
      <c r="R911" s="53" t="str">
        <f>IF(I911="totale",SUM($N$26:R910),IF($B911="","",((1/$G$18*FISSO!$E$18*#REF!))))</f>
        <v/>
      </c>
      <c r="S911" s="45"/>
    </row>
    <row r="912" spans="14:19" x14ac:dyDescent="0.2">
      <c r="N912" s="53" t="str">
        <f>IF(B912="totale",SUM($N$26:N911),IF($B912="","",((1/$G$18*FISSO!$E$18*#REF!))))</f>
        <v/>
      </c>
      <c r="P912" s="56">
        <f t="shared" si="67"/>
        <v>0</v>
      </c>
      <c r="Q912" s="56" t="str">
        <f t="shared" si="68"/>
        <v/>
      </c>
      <c r="R912" s="53" t="str">
        <f>IF(I912="totale",SUM($N$26:R911),IF($B912="","",((1/$G$18*FISSO!$E$18*#REF!))))</f>
        <v/>
      </c>
      <c r="S912" s="45"/>
    </row>
    <row r="913" spans="14:19" x14ac:dyDescent="0.2">
      <c r="N913" s="53" t="str">
        <f>IF(B913="totale",SUM($N$26:N912),IF($B913="","",((1/$G$18*FISSO!$E$18*#REF!))))</f>
        <v/>
      </c>
      <c r="P913" s="56">
        <f t="shared" si="67"/>
        <v>0</v>
      </c>
      <c r="Q913" s="56" t="str">
        <f t="shared" si="68"/>
        <v/>
      </c>
      <c r="R913" s="53" t="str">
        <f>IF(I913="totale",SUM($N$26:R912),IF($B913="","",((1/$G$18*FISSO!$E$18*#REF!))))</f>
        <v/>
      </c>
      <c r="S913" s="45"/>
    </row>
    <row r="914" spans="14:19" x14ac:dyDescent="0.2">
      <c r="N914" s="53" t="str">
        <f>IF(B914="totale",SUM($N$26:N913),IF($B914="","",((1/$G$18*FISSO!$E$18*#REF!))))</f>
        <v/>
      </c>
      <c r="P914" s="56">
        <f t="shared" si="67"/>
        <v>0</v>
      </c>
      <c r="Q914" s="56" t="str">
        <f t="shared" si="68"/>
        <v/>
      </c>
      <c r="R914" s="53" t="str">
        <f>IF(I914="totale",SUM($N$26:R913),IF($B914="","",((1/$G$18*FISSO!$E$18*#REF!))))</f>
        <v/>
      </c>
      <c r="S914" s="45"/>
    </row>
    <row r="915" spans="14:19" x14ac:dyDescent="0.2">
      <c r="N915" s="53" t="str">
        <f>IF(B915="totale",SUM($N$26:N914),IF($B915="","",((1/$G$18*FISSO!$E$18*#REF!))))</f>
        <v/>
      </c>
      <c r="P915" s="56">
        <f t="shared" si="67"/>
        <v>0</v>
      </c>
      <c r="Q915" s="56" t="str">
        <f t="shared" si="68"/>
        <v/>
      </c>
      <c r="R915" s="53" t="str">
        <f>IF(I915="totale",SUM($N$26:R914),IF($B915="","",((1/$G$18*FISSO!$E$18*#REF!))))</f>
        <v/>
      </c>
      <c r="S915" s="45"/>
    </row>
    <row r="916" spans="14:19" x14ac:dyDescent="0.2">
      <c r="N916" s="53" t="str">
        <f>IF(B916="totale",SUM($N$26:N915),IF($B916="","",((1/$G$18*FISSO!$E$18*#REF!))))</f>
        <v/>
      </c>
      <c r="P916" s="56">
        <f t="shared" si="67"/>
        <v>0</v>
      </c>
      <c r="Q916" s="56" t="str">
        <f t="shared" si="68"/>
        <v/>
      </c>
      <c r="R916" s="53" t="str">
        <f>IF(I916="totale",SUM($N$26:R915),IF($B916="","",((1/$G$18*FISSO!$E$18*#REF!))))</f>
        <v/>
      </c>
      <c r="S916" s="45"/>
    </row>
    <row r="917" spans="14:19" x14ac:dyDescent="0.2">
      <c r="N917" s="53" t="str">
        <f>IF(B917="totale",SUM($N$26:N916),IF($B917="","",((1/$G$18*FISSO!$E$18*#REF!))))</f>
        <v/>
      </c>
      <c r="P917" s="56">
        <f t="shared" si="67"/>
        <v>0</v>
      </c>
      <c r="Q917" s="56" t="str">
        <f t="shared" si="68"/>
        <v/>
      </c>
      <c r="R917" s="53" t="str">
        <f>IF(I917="totale",SUM($N$26:R916),IF($B917="","",((1/$G$18*FISSO!$E$18*#REF!))))</f>
        <v/>
      </c>
      <c r="S917" s="45"/>
    </row>
    <row r="918" spans="14:19" x14ac:dyDescent="0.2">
      <c r="N918" s="53" t="str">
        <f>IF(B918="totale",SUM($N$26:N917),IF($B918="","",((1/$G$18*FISSO!$E$18*#REF!))))</f>
        <v/>
      </c>
      <c r="P918" s="56">
        <f t="shared" si="67"/>
        <v>0</v>
      </c>
      <c r="Q918" s="56" t="str">
        <f t="shared" si="68"/>
        <v/>
      </c>
      <c r="R918" s="53" t="str">
        <f>IF(I918="totale",SUM($N$26:R917),IF($B918="","",((1/$G$18*FISSO!$E$18*#REF!))))</f>
        <v/>
      </c>
      <c r="S918" s="45"/>
    </row>
    <row r="919" spans="14:19" x14ac:dyDescent="0.2">
      <c r="N919" s="53" t="str">
        <f>IF(B919="totale",SUM($N$26:N918),IF($B919="","",((1/$G$18*FISSO!$E$18*#REF!))))</f>
        <v/>
      </c>
      <c r="P919" s="56">
        <f t="shared" si="67"/>
        <v>0</v>
      </c>
      <c r="Q919" s="56" t="str">
        <f t="shared" si="68"/>
        <v/>
      </c>
      <c r="R919" s="53" t="str">
        <f>IF(I919="totale",SUM($N$26:R918),IF($B919="","",((1/$G$18*FISSO!$E$18*#REF!))))</f>
        <v/>
      </c>
      <c r="S919" s="45"/>
    </row>
    <row r="920" spans="14:19" x14ac:dyDescent="0.2">
      <c r="N920" s="53" t="str">
        <f>IF(B920="totale",SUM($N$26:N919),IF($B920="","",((1/$G$18*FISSO!$E$18*#REF!))))</f>
        <v/>
      </c>
      <c r="P920" s="56">
        <f t="shared" si="67"/>
        <v>0</v>
      </c>
      <c r="Q920" s="56" t="str">
        <f t="shared" si="68"/>
        <v/>
      </c>
      <c r="R920" s="53" t="str">
        <f>IF(I920="totale",SUM($N$26:R919),IF($B920="","",((1/$G$18*FISSO!$E$18*#REF!))))</f>
        <v/>
      </c>
      <c r="S920" s="45"/>
    </row>
    <row r="921" spans="14:19" x14ac:dyDescent="0.2">
      <c r="N921" s="53" t="str">
        <f>IF(B921="totale",SUM($N$26:N920),IF($B921="","",((1/$G$18*FISSO!$E$18*#REF!))))</f>
        <v/>
      </c>
      <c r="P921" s="56">
        <f t="shared" si="67"/>
        <v>0</v>
      </c>
      <c r="Q921" s="56" t="str">
        <f t="shared" si="68"/>
        <v/>
      </c>
      <c r="R921" s="53" t="str">
        <f>IF(I921="totale",SUM($N$26:R920),IF($B921="","",((1/$G$18*FISSO!$E$18*#REF!))))</f>
        <v/>
      </c>
      <c r="S921" s="45"/>
    </row>
    <row r="922" spans="14:19" x14ac:dyDescent="0.2">
      <c r="N922" s="53" t="str">
        <f>IF(B922="totale",SUM($N$26:N921),IF($B922="","",((1/$G$18*FISSO!$E$18*#REF!))))</f>
        <v/>
      </c>
      <c r="P922" s="56">
        <f t="shared" si="67"/>
        <v>0</v>
      </c>
      <c r="Q922" s="56" t="str">
        <f t="shared" si="68"/>
        <v/>
      </c>
      <c r="R922" s="53" t="str">
        <f>IF(I922="totale",SUM($N$26:R921),IF($B922="","",((1/$G$18*FISSO!$E$18*#REF!))))</f>
        <v/>
      </c>
      <c r="S922" s="45"/>
    </row>
    <row r="923" spans="14:19" x14ac:dyDescent="0.2">
      <c r="N923" s="53" t="str">
        <f>IF(B923="totale",SUM($N$26:N922),IF($B923="","",((1/$G$18*FISSO!$E$18*#REF!))))</f>
        <v/>
      </c>
      <c r="P923" s="56">
        <f t="shared" ref="P923:P986" si="69">ROUND(M923,2)</f>
        <v>0</v>
      </c>
      <c r="Q923" s="56" t="str">
        <f t="shared" si="68"/>
        <v/>
      </c>
      <c r="R923" s="53" t="str">
        <f>IF(I923="totale",SUM($N$26:R922),IF($B923="","",((1/$G$18*FISSO!$E$18*#REF!))))</f>
        <v/>
      </c>
      <c r="S923" s="45"/>
    </row>
    <row r="924" spans="14:19" x14ac:dyDescent="0.2">
      <c r="N924" s="53" t="str">
        <f>IF(B924="totale",SUM($N$26:N923),IF($B924="","",((1/$G$18*FISSO!$E$18*#REF!))))</f>
        <v/>
      </c>
      <c r="P924" s="56">
        <f t="shared" si="69"/>
        <v>0</v>
      </c>
      <c r="Q924" s="56" t="str">
        <f t="shared" si="68"/>
        <v/>
      </c>
      <c r="R924" s="53" t="str">
        <f>IF(I924="totale",SUM($N$26:R923),IF($B924="","",((1/$G$18*FISSO!$E$18*#REF!))))</f>
        <v/>
      </c>
      <c r="S924" s="45"/>
    </row>
    <row r="925" spans="14:19" x14ac:dyDescent="0.2">
      <c r="N925" s="53" t="str">
        <f>IF(B925="totale",SUM($N$26:N924),IF($B925="","",((1/$G$18*FISSO!$E$18*#REF!))))</f>
        <v/>
      </c>
      <c r="P925" s="56">
        <f t="shared" si="69"/>
        <v>0</v>
      </c>
      <c r="Q925" s="56" t="str">
        <f t="shared" si="68"/>
        <v/>
      </c>
      <c r="R925" s="53" t="str">
        <f>IF(I925="totale",SUM($N$26:R924),IF($B925="","",((1/$G$18*FISSO!$E$18*#REF!))))</f>
        <v/>
      </c>
      <c r="S925" s="45"/>
    </row>
    <row r="926" spans="14:19" x14ac:dyDescent="0.2">
      <c r="N926" s="53" t="str">
        <f>IF(B926="totale",SUM($N$26:N925),IF($B926="","",((1/$G$18*FISSO!$E$18*#REF!))))</f>
        <v/>
      </c>
      <c r="P926" s="56">
        <f t="shared" si="69"/>
        <v>0</v>
      </c>
      <c r="Q926" s="56" t="str">
        <f t="shared" si="68"/>
        <v/>
      </c>
      <c r="R926" s="53" t="str">
        <f>IF(I926="totale",SUM($N$26:R925),IF($B926="","",((1/$G$18*FISSO!$E$18*#REF!))))</f>
        <v/>
      </c>
      <c r="S926" s="45"/>
    </row>
    <row r="927" spans="14:19" x14ac:dyDescent="0.2">
      <c r="N927" s="53" t="str">
        <f>IF(B927="totale",SUM($N$26:N926),IF($B927="","",((1/$G$18*FISSO!$E$18*#REF!))))</f>
        <v/>
      </c>
      <c r="P927" s="56">
        <f t="shared" si="69"/>
        <v>0</v>
      </c>
      <c r="Q927" s="56" t="str">
        <f t="shared" si="68"/>
        <v/>
      </c>
      <c r="R927" s="53" t="str">
        <f>IF(I927="totale",SUM($N$26:R926),IF($B927="","",((1/$G$18*FISSO!$E$18*#REF!))))</f>
        <v/>
      </c>
      <c r="S927" s="45"/>
    </row>
    <row r="928" spans="14:19" x14ac:dyDescent="0.2">
      <c r="N928" s="53" t="str">
        <f>IF(B928="totale",SUM($N$26:N927),IF($B928="","",((1/$G$18*FISSO!$E$18*#REF!))))</f>
        <v/>
      </c>
      <c r="P928" s="56">
        <f t="shared" si="69"/>
        <v>0</v>
      </c>
      <c r="Q928" s="56" t="str">
        <f t="shared" si="68"/>
        <v/>
      </c>
      <c r="R928" s="53" t="str">
        <f>IF(I928="totale",SUM($N$26:R927),IF($B928="","",((1/$G$18*FISSO!$E$18*#REF!))))</f>
        <v/>
      </c>
      <c r="S928" s="45"/>
    </row>
    <row r="929" spans="14:19" x14ac:dyDescent="0.2">
      <c r="N929" s="53" t="str">
        <f>IF(B929="totale",SUM($N$26:N928),IF($B929="","",((1/$G$18*FISSO!$E$18*#REF!))))</f>
        <v/>
      </c>
      <c r="P929" s="56">
        <f t="shared" si="69"/>
        <v>0</v>
      </c>
      <c r="Q929" s="56" t="str">
        <f t="shared" si="68"/>
        <v/>
      </c>
      <c r="R929" s="53" t="str">
        <f>IF(I929="totale",SUM($N$26:R928),IF($B929="","",((1/$G$18*FISSO!$E$18*#REF!))))</f>
        <v/>
      </c>
      <c r="S929" s="45"/>
    </row>
    <row r="930" spans="14:19" x14ac:dyDescent="0.2">
      <c r="N930" s="53" t="str">
        <f>IF(B930="totale",SUM($N$26:N929),IF($B930="","",((1/$G$18*FISSO!$E$18*#REF!))))</f>
        <v/>
      </c>
      <c r="P930" s="56">
        <f t="shared" si="69"/>
        <v>0</v>
      </c>
      <c r="Q930" s="56" t="str">
        <f t="shared" si="68"/>
        <v/>
      </c>
      <c r="R930" s="53" t="str">
        <f>IF(I930="totale",SUM($N$26:R929),IF($B930="","",((1/$G$18*FISSO!$E$18*#REF!))))</f>
        <v/>
      </c>
      <c r="S930" s="45"/>
    </row>
    <row r="931" spans="14:19" x14ac:dyDescent="0.2">
      <c r="N931" s="53" t="str">
        <f>IF(B931="totale",SUM($N$26:N930),IF($B931="","",((1/$G$18*FISSO!$E$18*#REF!))))</f>
        <v/>
      </c>
      <c r="P931" s="56">
        <f t="shared" si="69"/>
        <v>0</v>
      </c>
      <c r="Q931" s="56" t="str">
        <f t="shared" si="68"/>
        <v/>
      </c>
      <c r="R931" s="53" t="str">
        <f>IF(I931="totale",SUM($N$26:R930),IF($B931="","",((1/$G$18*FISSO!$E$18*#REF!))))</f>
        <v/>
      </c>
      <c r="S931" s="45"/>
    </row>
    <row r="932" spans="14:19" x14ac:dyDescent="0.2">
      <c r="N932" s="53" t="str">
        <f>IF(B932="totale",SUM($N$26:N931),IF($B932="","",((1/$G$18*FISSO!$E$18*#REF!))))</f>
        <v/>
      </c>
      <c r="P932" s="56">
        <f t="shared" si="69"/>
        <v>0</v>
      </c>
      <c r="Q932" s="56" t="str">
        <f t="shared" si="68"/>
        <v/>
      </c>
      <c r="R932" s="53" t="str">
        <f>IF(I932="totale",SUM($N$26:R931),IF($B932="","",((1/$G$18*FISSO!$E$18*#REF!))))</f>
        <v/>
      </c>
      <c r="S932" s="45"/>
    </row>
    <row r="933" spans="14:19" x14ac:dyDescent="0.2">
      <c r="N933" s="53" t="str">
        <f>IF(B933="totale",SUM($N$26:N932),IF($B933="","",((1/$G$18*FISSO!$E$18*#REF!))))</f>
        <v/>
      </c>
      <c r="P933" s="56">
        <f t="shared" si="69"/>
        <v>0</v>
      </c>
      <c r="Q933" s="56" t="str">
        <f t="shared" ref="Q933:Q996" si="70">IF(B933="","",P933)</f>
        <v/>
      </c>
      <c r="R933" s="53" t="str">
        <f>IF(I933="totale",SUM($N$26:R932),IF($B933="","",((1/$G$18*FISSO!$E$18*#REF!))))</f>
        <v/>
      </c>
      <c r="S933" s="45"/>
    </row>
    <row r="934" spans="14:19" x14ac:dyDescent="0.2">
      <c r="N934" s="53" t="str">
        <f>IF(B934="totale",SUM($N$26:N933),IF($B934="","",((1/$G$18*FISSO!$E$18*#REF!))))</f>
        <v/>
      </c>
      <c r="P934" s="56">
        <f t="shared" si="69"/>
        <v>0</v>
      </c>
      <c r="Q934" s="56" t="str">
        <f t="shared" si="70"/>
        <v/>
      </c>
      <c r="R934" s="53" t="str">
        <f>IF(I934="totale",SUM($N$26:R933),IF($B934="","",((1/$G$18*FISSO!$E$18*#REF!))))</f>
        <v/>
      </c>
      <c r="S934" s="45"/>
    </row>
    <row r="935" spans="14:19" x14ac:dyDescent="0.2">
      <c r="N935" s="53" t="str">
        <f>IF(B935="totale",SUM($N$26:N934),IF($B935="","",((1/$G$18*FISSO!$E$18*#REF!))))</f>
        <v/>
      </c>
      <c r="P935" s="56">
        <f t="shared" si="69"/>
        <v>0</v>
      </c>
      <c r="Q935" s="56" t="str">
        <f t="shared" si="70"/>
        <v/>
      </c>
      <c r="R935" s="53" t="str">
        <f>IF(I935="totale",SUM($N$26:R934),IF($B935="","",((1/$G$18*FISSO!$E$18*#REF!))))</f>
        <v/>
      </c>
      <c r="S935" s="45"/>
    </row>
    <row r="936" spans="14:19" x14ac:dyDescent="0.2">
      <c r="N936" s="53" t="str">
        <f>IF(B936="totale",SUM($N$26:N935),IF($B936="","",((1/$G$18*FISSO!$E$18*#REF!))))</f>
        <v/>
      </c>
      <c r="P936" s="56">
        <f t="shared" si="69"/>
        <v>0</v>
      </c>
      <c r="Q936" s="56" t="str">
        <f t="shared" si="70"/>
        <v/>
      </c>
      <c r="R936" s="53" t="str">
        <f>IF(I936="totale",SUM($N$26:R935),IF($B936="","",((1/$G$18*FISSO!$E$18*#REF!))))</f>
        <v/>
      </c>
      <c r="S936" s="45"/>
    </row>
    <row r="937" spans="14:19" x14ac:dyDescent="0.2">
      <c r="N937" s="53" t="str">
        <f>IF(B937="totale",SUM($N$26:N936),IF($B937="","",((1/$G$18*FISSO!$E$18*#REF!))))</f>
        <v/>
      </c>
      <c r="P937" s="56">
        <f t="shared" si="69"/>
        <v>0</v>
      </c>
      <c r="Q937" s="56" t="str">
        <f t="shared" si="70"/>
        <v/>
      </c>
      <c r="R937" s="53" t="str">
        <f>IF(I937="totale",SUM($N$26:R936),IF($B937="","",((1/$G$18*FISSO!$E$18*#REF!))))</f>
        <v/>
      </c>
      <c r="S937" s="45"/>
    </row>
    <row r="938" spans="14:19" x14ac:dyDescent="0.2">
      <c r="N938" s="53" t="str">
        <f>IF(B938="totale",SUM($N$26:N937),IF($B938="","",((1/$G$18*FISSO!$E$18*#REF!))))</f>
        <v/>
      </c>
      <c r="P938" s="56">
        <f t="shared" si="69"/>
        <v>0</v>
      </c>
      <c r="Q938" s="56" t="str">
        <f t="shared" si="70"/>
        <v/>
      </c>
      <c r="R938" s="53" t="str">
        <f>IF(I938="totale",SUM($N$26:R937),IF($B938="","",((1/$G$18*FISSO!$E$18*#REF!))))</f>
        <v/>
      </c>
      <c r="S938" s="45"/>
    </row>
    <row r="939" spans="14:19" x14ac:dyDescent="0.2">
      <c r="N939" s="53" t="str">
        <f>IF(B939="totale",SUM($N$26:N938),IF($B939="","",((1/$G$18*FISSO!$E$18*#REF!))))</f>
        <v/>
      </c>
      <c r="P939" s="56">
        <f t="shared" si="69"/>
        <v>0</v>
      </c>
      <c r="Q939" s="56" t="str">
        <f t="shared" si="70"/>
        <v/>
      </c>
      <c r="R939" s="53" t="str">
        <f>IF(I939="totale",SUM($N$26:R938),IF($B939="","",((1/$G$18*FISSO!$E$18*#REF!))))</f>
        <v/>
      </c>
      <c r="S939" s="45"/>
    </row>
    <row r="940" spans="14:19" x14ac:dyDescent="0.2">
      <c r="N940" s="53" t="str">
        <f>IF(B940="totale",SUM($N$26:N939),IF($B940="","",((1/$G$18*FISSO!$E$18*#REF!))))</f>
        <v/>
      </c>
      <c r="P940" s="56">
        <f t="shared" si="69"/>
        <v>0</v>
      </c>
      <c r="Q940" s="56" t="str">
        <f t="shared" si="70"/>
        <v/>
      </c>
      <c r="R940" s="53" t="str">
        <f>IF(I940="totale",SUM($N$26:R939),IF($B940="","",((1/$G$18*FISSO!$E$18*#REF!))))</f>
        <v/>
      </c>
      <c r="S940" s="45"/>
    </row>
    <row r="941" spans="14:19" x14ac:dyDescent="0.2">
      <c r="N941" s="53" t="str">
        <f>IF(B941="totale",SUM($N$26:N940),IF($B941="","",((1/$G$18*FISSO!$E$18*#REF!))))</f>
        <v/>
      </c>
      <c r="P941" s="56">
        <f t="shared" si="69"/>
        <v>0</v>
      </c>
      <c r="Q941" s="56" t="str">
        <f t="shared" si="70"/>
        <v/>
      </c>
      <c r="R941" s="53" t="str">
        <f>IF(I941="totale",SUM($N$26:R940),IF($B941="","",((1/$G$18*FISSO!$E$18*#REF!))))</f>
        <v/>
      </c>
      <c r="S941" s="45"/>
    </row>
    <row r="942" spans="14:19" x14ac:dyDescent="0.2">
      <c r="N942" s="53" t="str">
        <f>IF(B942="totale",SUM($N$26:N941),IF($B942="","",((1/$G$18*FISSO!$E$18*#REF!))))</f>
        <v/>
      </c>
      <c r="P942" s="56">
        <f t="shared" si="69"/>
        <v>0</v>
      </c>
      <c r="Q942" s="56" t="str">
        <f t="shared" si="70"/>
        <v/>
      </c>
      <c r="R942" s="53" t="str">
        <f>IF(I942="totale",SUM($N$26:R941),IF($B942="","",((1/$G$18*FISSO!$E$18*#REF!))))</f>
        <v/>
      </c>
      <c r="S942" s="45"/>
    </row>
    <row r="943" spans="14:19" x14ac:dyDescent="0.2">
      <c r="N943" s="53" t="str">
        <f>IF(B943="totale",SUM($N$26:N942),IF($B943="","",((1/$G$18*FISSO!$E$18*#REF!))))</f>
        <v/>
      </c>
      <c r="P943" s="56">
        <f t="shared" si="69"/>
        <v>0</v>
      </c>
      <c r="Q943" s="56" t="str">
        <f t="shared" si="70"/>
        <v/>
      </c>
      <c r="R943" s="53" t="str">
        <f>IF(I943="totale",SUM($N$26:R942),IF($B943="","",((1/$G$18*FISSO!$E$18*#REF!))))</f>
        <v/>
      </c>
      <c r="S943" s="45"/>
    </row>
    <row r="944" spans="14:19" x14ac:dyDescent="0.2">
      <c r="N944" s="53" t="str">
        <f>IF(B944="totale",SUM($N$26:N943),IF($B944="","",((1/$G$18*FISSO!$E$18*#REF!))))</f>
        <v/>
      </c>
      <c r="P944" s="56">
        <f t="shared" si="69"/>
        <v>0</v>
      </c>
      <c r="Q944" s="56" t="str">
        <f t="shared" si="70"/>
        <v/>
      </c>
      <c r="R944" s="53" t="str">
        <f>IF(I944="totale",SUM($N$26:R943),IF($B944="","",((1/$G$18*FISSO!$E$18*#REF!))))</f>
        <v/>
      </c>
      <c r="S944" s="45"/>
    </row>
    <row r="945" spans="14:19" x14ac:dyDescent="0.2">
      <c r="N945" s="53" t="str">
        <f>IF(B945="totale",SUM($N$26:N944),IF($B945="","",((1/$G$18*FISSO!$E$18*#REF!))))</f>
        <v/>
      </c>
      <c r="P945" s="56">
        <f t="shared" si="69"/>
        <v>0</v>
      </c>
      <c r="Q945" s="56" t="str">
        <f t="shared" si="70"/>
        <v/>
      </c>
      <c r="R945" s="53" t="str">
        <f>IF(I945="totale",SUM($N$26:R944),IF($B945="","",((1/$G$18*FISSO!$E$18*#REF!))))</f>
        <v/>
      </c>
      <c r="S945" s="45"/>
    </row>
    <row r="946" spans="14:19" x14ac:dyDescent="0.2">
      <c r="N946" s="53" t="str">
        <f>IF(B946="totale",SUM($N$26:N945),IF($B946="","",((1/$G$18*FISSO!$E$18*#REF!))))</f>
        <v/>
      </c>
      <c r="P946" s="56">
        <f t="shared" si="69"/>
        <v>0</v>
      </c>
      <c r="Q946" s="56" t="str">
        <f t="shared" si="70"/>
        <v/>
      </c>
      <c r="R946" s="53" t="str">
        <f>IF(I946="totale",SUM($N$26:R945),IF($B946="","",((1/$G$18*FISSO!$E$18*#REF!))))</f>
        <v/>
      </c>
      <c r="S946" s="45"/>
    </row>
    <row r="947" spans="14:19" x14ac:dyDescent="0.2">
      <c r="N947" s="53" t="str">
        <f>IF(B947="totale",SUM($N$26:N946),IF($B947="","",((1/$G$18*FISSO!$E$18*#REF!))))</f>
        <v/>
      </c>
      <c r="P947" s="56">
        <f t="shared" si="69"/>
        <v>0</v>
      </c>
      <c r="Q947" s="56" t="str">
        <f t="shared" si="70"/>
        <v/>
      </c>
      <c r="R947" s="53" t="str">
        <f>IF(I947="totale",SUM($N$26:R946),IF($B947="","",((1/$G$18*FISSO!$E$18*#REF!))))</f>
        <v/>
      </c>
      <c r="S947" s="45"/>
    </row>
    <row r="948" spans="14:19" x14ac:dyDescent="0.2">
      <c r="N948" s="53" t="str">
        <f>IF(B948="totale",SUM($N$26:N947),IF($B948="","",((1/$G$18*FISSO!$E$18*#REF!))))</f>
        <v/>
      </c>
      <c r="P948" s="56">
        <f t="shared" si="69"/>
        <v>0</v>
      </c>
      <c r="Q948" s="56" t="str">
        <f t="shared" si="70"/>
        <v/>
      </c>
      <c r="R948" s="53" t="str">
        <f>IF(I948="totale",SUM($N$26:R947),IF($B948="","",((1/$G$18*FISSO!$E$18*#REF!))))</f>
        <v/>
      </c>
      <c r="S948" s="45"/>
    </row>
    <row r="949" spans="14:19" x14ac:dyDescent="0.2">
      <c r="N949" s="53" t="str">
        <f>IF(B949="totale",SUM($N$26:N948),IF($B949="","",((1/$G$18*FISSO!$E$18*#REF!))))</f>
        <v/>
      </c>
      <c r="P949" s="56">
        <f t="shared" si="69"/>
        <v>0</v>
      </c>
      <c r="Q949" s="56" t="str">
        <f t="shared" si="70"/>
        <v/>
      </c>
      <c r="R949" s="53" t="str">
        <f>IF(I949="totale",SUM($N$26:R948),IF($B949="","",((1/$G$18*FISSO!$E$18*#REF!))))</f>
        <v/>
      </c>
      <c r="S949" s="45"/>
    </row>
    <row r="950" spans="14:19" x14ac:dyDescent="0.2">
      <c r="N950" s="53" t="str">
        <f>IF(B950="totale",SUM($N$26:N949),IF($B950="","",((1/$G$18*FISSO!$E$18*#REF!))))</f>
        <v/>
      </c>
      <c r="P950" s="56">
        <f t="shared" si="69"/>
        <v>0</v>
      </c>
      <c r="Q950" s="56" t="str">
        <f t="shared" si="70"/>
        <v/>
      </c>
      <c r="R950" s="53" t="str">
        <f>IF(I950="totale",SUM($N$26:R949),IF($B950="","",((1/$G$18*FISSO!$E$18*#REF!))))</f>
        <v/>
      </c>
      <c r="S950" s="45"/>
    </row>
    <row r="951" spans="14:19" x14ac:dyDescent="0.2">
      <c r="N951" s="53" t="str">
        <f>IF(B951="totale",SUM($N$26:N950),IF($B951="","",((1/$G$18*FISSO!$E$18*#REF!))))</f>
        <v/>
      </c>
      <c r="P951" s="56">
        <f t="shared" si="69"/>
        <v>0</v>
      </c>
      <c r="Q951" s="56" t="str">
        <f t="shared" si="70"/>
        <v/>
      </c>
      <c r="R951" s="53" t="str">
        <f>IF(I951="totale",SUM($N$26:R950),IF($B951="","",((1/$G$18*FISSO!$E$18*#REF!))))</f>
        <v/>
      </c>
      <c r="S951" s="45"/>
    </row>
    <row r="952" spans="14:19" x14ac:dyDescent="0.2">
      <c r="N952" s="53" t="str">
        <f>IF(B952="totale",SUM($N$26:N951),IF($B952="","",((1/$G$18*FISSO!$E$18*#REF!))))</f>
        <v/>
      </c>
      <c r="P952" s="56">
        <f t="shared" si="69"/>
        <v>0</v>
      </c>
      <c r="Q952" s="56" t="str">
        <f t="shared" si="70"/>
        <v/>
      </c>
      <c r="R952" s="53" t="str">
        <f>IF(I952="totale",SUM($N$26:R951),IF($B952="","",((1/$G$18*FISSO!$E$18*#REF!))))</f>
        <v/>
      </c>
      <c r="S952" s="45"/>
    </row>
    <row r="953" spans="14:19" x14ac:dyDescent="0.2">
      <c r="N953" s="53" t="str">
        <f>IF(B953="totale",SUM($N$26:N952),IF($B953="","",((1/$G$18*FISSO!$E$18*#REF!))))</f>
        <v/>
      </c>
      <c r="P953" s="56">
        <f t="shared" si="69"/>
        <v>0</v>
      </c>
      <c r="Q953" s="56" t="str">
        <f t="shared" si="70"/>
        <v/>
      </c>
      <c r="R953" s="53" t="str">
        <f>IF(I953="totale",SUM($N$26:R952),IF($B953="","",((1/$G$18*FISSO!$E$18*#REF!))))</f>
        <v/>
      </c>
      <c r="S953" s="45"/>
    </row>
    <row r="954" spans="14:19" x14ac:dyDescent="0.2">
      <c r="N954" s="53" t="str">
        <f>IF(B954="totale",SUM($N$26:N953),IF($B954="","",((1/$G$18*FISSO!$E$18*#REF!))))</f>
        <v/>
      </c>
      <c r="P954" s="56">
        <f t="shared" si="69"/>
        <v>0</v>
      </c>
      <c r="Q954" s="56" t="str">
        <f t="shared" si="70"/>
        <v/>
      </c>
      <c r="R954" s="53" t="str">
        <f>IF(I954="totale",SUM($N$26:R953),IF($B954="","",((1/$G$18*FISSO!$E$18*#REF!))))</f>
        <v/>
      </c>
      <c r="S954" s="45"/>
    </row>
    <row r="955" spans="14:19" x14ac:dyDescent="0.2">
      <c r="N955" s="53" t="str">
        <f>IF(B955="totale",SUM($N$26:N954),IF($B955="","",((1/$G$18*FISSO!$E$18*#REF!))))</f>
        <v/>
      </c>
      <c r="P955" s="56">
        <f t="shared" si="69"/>
        <v>0</v>
      </c>
      <c r="Q955" s="56" t="str">
        <f t="shared" si="70"/>
        <v/>
      </c>
      <c r="R955" s="53" t="str">
        <f>IF(I955="totale",SUM($N$26:R954),IF($B955="","",((1/$G$18*FISSO!$E$18*#REF!))))</f>
        <v/>
      </c>
      <c r="S955" s="45"/>
    </row>
    <row r="956" spans="14:19" x14ac:dyDescent="0.2">
      <c r="N956" s="53" t="str">
        <f>IF(B956="totale",SUM($N$26:N955),IF($B956="","",((1/$G$18*FISSO!$E$18*#REF!))))</f>
        <v/>
      </c>
      <c r="P956" s="56">
        <f t="shared" si="69"/>
        <v>0</v>
      </c>
      <c r="Q956" s="56" t="str">
        <f t="shared" si="70"/>
        <v/>
      </c>
      <c r="R956" s="53" t="str">
        <f>IF(I956="totale",SUM($N$26:R955),IF($B956="","",((1/$G$18*FISSO!$E$18*#REF!))))</f>
        <v/>
      </c>
      <c r="S956" s="45"/>
    </row>
    <row r="957" spans="14:19" x14ac:dyDescent="0.2">
      <c r="N957" s="53" t="str">
        <f>IF(B957="totale",SUM($N$26:N956),IF($B957="","",((1/$G$18*FISSO!$E$18*#REF!))))</f>
        <v/>
      </c>
      <c r="P957" s="56">
        <f t="shared" si="69"/>
        <v>0</v>
      </c>
      <c r="Q957" s="56" t="str">
        <f t="shared" si="70"/>
        <v/>
      </c>
      <c r="R957" s="53" t="str">
        <f>IF(I957="totale",SUM($N$26:R956),IF($B957="","",((1/$G$18*FISSO!$E$18*#REF!))))</f>
        <v/>
      </c>
      <c r="S957" s="45"/>
    </row>
    <row r="958" spans="14:19" x14ac:dyDescent="0.2">
      <c r="N958" s="53" t="str">
        <f>IF(B958="totale",SUM($N$26:N957),IF($B958="","",((1/$G$18*FISSO!$E$18*#REF!))))</f>
        <v/>
      </c>
      <c r="P958" s="56">
        <f t="shared" si="69"/>
        <v>0</v>
      </c>
      <c r="Q958" s="56" t="str">
        <f t="shared" si="70"/>
        <v/>
      </c>
      <c r="R958" s="53" t="str">
        <f>IF(I958="totale",SUM($N$26:R957),IF($B958="","",((1/$G$18*FISSO!$E$18*#REF!))))</f>
        <v/>
      </c>
      <c r="S958" s="45"/>
    </row>
    <row r="959" spans="14:19" x14ac:dyDescent="0.2">
      <c r="N959" s="53" t="str">
        <f>IF(B959="totale",SUM($N$26:N958),IF($B959="","",((1/$G$18*FISSO!$E$18*#REF!))))</f>
        <v/>
      </c>
      <c r="P959" s="56">
        <f t="shared" si="69"/>
        <v>0</v>
      </c>
      <c r="Q959" s="56" t="str">
        <f t="shared" si="70"/>
        <v/>
      </c>
      <c r="R959" s="53" t="str">
        <f>IF(I959="totale",SUM($N$26:R958),IF($B959="","",((1/$G$18*FISSO!$E$18*#REF!))))</f>
        <v/>
      </c>
      <c r="S959" s="45"/>
    </row>
    <row r="960" spans="14:19" x14ac:dyDescent="0.2">
      <c r="N960" s="53" t="str">
        <f>IF(B960="totale",SUM($N$26:N959),IF($B960="","",((1/$G$18*FISSO!$E$18*#REF!))))</f>
        <v/>
      </c>
      <c r="P960" s="56">
        <f t="shared" si="69"/>
        <v>0</v>
      </c>
      <c r="Q960" s="56" t="str">
        <f t="shared" si="70"/>
        <v/>
      </c>
      <c r="R960" s="53" t="str">
        <f>IF(I960="totale",SUM($N$26:R959),IF($B960="","",((1/$G$18*FISSO!$E$18*#REF!))))</f>
        <v/>
      </c>
      <c r="S960" s="45"/>
    </row>
    <row r="961" spans="14:19" x14ac:dyDescent="0.2">
      <c r="N961" s="53" t="str">
        <f>IF(B961="totale",SUM($N$26:N960),IF($B961="","",((1/$G$18*FISSO!$E$18*#REF!))))</f>
        <v/>
      </c>
      <c r="P961" s="56">
        <f t="shared" si="69"/>
        <v>0</v>
      </c>
      <c r="Q961" s="56" t="str">
        <f t="shared" si="70"/>
        <v/>
      </c>
      <c r="R961" s="53" t="str">
        <f>IF(I961="totale",SUM($N$26:R960),IF($B961="","",((1/$G$18*FISSO!$E$18*#REF!))))</f>
        <v/>
      </c>
      <c r="S961" s="45"/>
    </row>
    <row r="962" spans="14:19" x14ac:dyDescent="0.2">
      <c r="N962" s="53" t="str">
        <f>IF(B962="totale",SUM($N$26:N961),IF($B962="","",((1/$G$18*FISSO!$E$18*#REF!))))</f>
        <v/>
      </c>
      <c r="P962" s="56">
        <f t="shared" si="69"/>
        <v>0</v>
      </c>
      <c r="Q962" s="56" t="str">
        <f t="shared" si="70"/>
        <v/>
      </c>
      <c r="R962" s="53" t="str">
        <f>IF(I962="totale",SUM($N$26:R961),IF($B962="","",((1/$G$18*FISSO!$E$18*#REF!))))</f>
        <v/>
      </c>
      <c r="S962" s="45"/>
    </row>
    <row r="963" spans="14:19" x14ac:dyDescent="0.2">
      <c r="N963" s="53" t="str">
        <f>IF(B963="totale",SUM($N$26:N962),IF($B963="","",((1/$G$18*FISSO!$E$18*#REF!))))</f>
        <v/>
      </c>
      <c r="P963" s="56">
        <f t="shared" si="69"/>
        <v>0</v>
      </c>
      <c r="Q963" s="56" t="str">
        <f t="shared" si="70"/>
        <v/>
      </c>
      <c r="R963" s="53" t="str">
        <f>IF(I963="totale",SUM($N$26:R962),IF($B963="","",((1/$G$18*FISSO!$E$18*#REF!))))</f>
        <v/>
      </c>
      <c r="S963" s="45"/>
    </row>
    <row r="964" spans="14:19" x14ac:dyDescent="0.2">
      <c r="N964" s="53" t="str">
        <f>IF(B964="totale",SUM($N$26:N963),IF($B964="","",((1/$G$18*FISSO!$E$18*#REF!))))</f>
        <v/>
      </c>
      <c r="P964" s="56">
        <f t="shared" si="69"/>
        <v>0</v>
      </c>
      <c r="Q964" s="56" t="str">
        <f t="shared" si="70"/>
        <v/>
      </c>
      <c r="R964" s="53" t="str">
        <f>IF(I964="totale",SUM($N$26:R963),IF($B964="","",((1/$G$18*FISSO!$E$18*#REF!))))</f>
        <v/>
      </c>
      <c r="S964" s="45"/>
    </row>
    <row r="965" spans="14:19" x14ac:dyDescent="0.2">
      <c r="N965" s="53" t="str">
        <f>IF(B965="totale",SUM($N$26:N964),IF($B965="","",((1/$G$18*FISSO!$E$18*#REF!))))</f>
        <v/>
      </c>
      <c r="P965" s="56">
        <f t="shared" si="69"/>
        <v>0</v>
      </c>
      <c r="Q965" s="56" t="str">
        <f t="shared" si="70"/>
        <v/>
      </c>
      <c r="R965" s="53" t="str">
        <f>IF(I965="totale",SUM($N$26:R964),IF($B965="","",((1/$G$18*FISSO!$E$18*#REF!))))</f>
        <v/>
      </c>
      <c r="S965" s="45"/>
    </row>
    <row r="966" spans="14:19" x14ac:dyDescent="0.2">
      <c r="N966" s="53" t="str">
        <f>IF(B966="totale",SUM($N$26:N965),IF($B966="","",((1/$G$18*FISSO!$E$18*#REF!))))</f>
        <v/>
      </c>
      <c r="P966" s="56">
        <f t="shared" si="69"/>
        <v>0</v>
      </c>
      <c r="Q966" s="56" t="str">
        <f t="shared" si="70"/>
        <v/>
      </c>
      <c r="R966" s="53" t="str">
        <f>IF(I966="totale",SUM($N$26:R965),IF($B966="","",((1/$G$18*FISSO!$E$18*#REF!))))</f>
        <v/>
      </c>
      <c r="S966" s="45"/>
    </row>
    <row r="967" spans="14:19" x14ac:dyDescent="0.2">
      <c r="N967" s="53" t="str">
        <f>IF(B967="totale",SUM($N$26:N966),IF($B967="","",((1/$G$18*FISSO!$E$18*#REF!))))</f>
        <v/>
      </c>
      <c r="P967" s="56">
        <f t="shared" si="69"/>
        <v>0</v>
      </c>
      <c r="Q967" s="56" t="str">
        <f t="shared" si="70"/>
        <v/>
      </c>
      <c r="R967" s="53" t="str">
        <f>IF(I967="totale",SUM($N$26:R966),IF($B967="","",((1/$G$18*FISSO!$E$18*#REF!))))</f>
        <v/>
      </c>
      <c r="S967" s="45"/>
    </row>
    <row r="968" spans="14:19" x14ac:dyDescent="0.2">
      <c r="N968" s="53" t="str">
        <f>IF(B968="totale",SUM($N$26:N967),IF($B968="","",((1/$G$18*FISSO!$E$18*#REF!))))</f>
        <v/>
      </c>
      <c r="P968" s="56">
        <f t="shared" si="69"/>
        <v>0</v>
      </c>
      <c r="Q968" s="56" t="str">
        <f t="shared" si="70"/>
        <v/>
      </c>
      <c r="R968" s="53" t="str">
        <f>IF(I968="totale",SUM($N$26:R967),IF($B968="","",((1/$G$18*FISSO!$E$18*#REF!))))</f>
        <v/>
      </c>
      <c r="S968" s="45"/>
    </row>
    <row r="969" spans="14:19" x14ac:dyDescent="0.2">
      <c r="N969" s="53" t="str">
        <f>IF(B969="totale",SUM($N$26:N968),IF($B969="","",((1/$G$18*FISSO!$E$18*#REF!))))</f>
        <v/>
      </c>
      <c r="P969" s="56">
        <f t="shared" si="69"/>
        <v>0</v>
      </c>
      <c r="Q969" s="56" t="str">
        <f t="shared" si="70"/>
        <v/>
      </c>
      <c r="R969" s="53" t="str">
        <f>IF(I969="totale",SUM($N$26:R968),IF($B969="","",((1/$G$18*FISSO!$E$18*#REF!))))</f>
        <v/>
      </c>
      <c r="S969" s="45"/>
    </row>
    <row r="970" spans="14:19" x14ac:dyDescent="0.2">
      <c r="N970" s="53" t="str">
        <f>IF(B970="totale",SUM($N$26:N969),IF($B970="","",((1/$G$18*FISSO!$E$18*#REF!))))</f>
        <v/>
      </c>
      <c r="P970" s="56">
        <f t="shared" si="69"/>
        <v>0</v>
      </c>
      <c r="Q970" s="56" t="str">
        <f t="shared" si="70"/>
        <v/>
      </c>
      <c r="R970" s="53" t="str">
        <f>IF(I970="totale",SUM($N$26:R969),IF($B970="","",((1/$G$18*FISSO!$E$18*#REF!))))</f>
        <v/>
      </c>
      <c r="S970" s="45"/>
    </row>
    <row r="971" spans="14:19" x14ac:dyDescent="0.2">
      <c r="N971" s="53" t="str">
        <f>IF(B971="totale",SUM($N$26:N970),IF($B971="","",((1/$G$18*FISSO!$E$18*#REF!))))</f>
        <v/>
      </c>
      <c r="P971" s="56">
        <f t="shared" si="69"/>
        <v>0</v>
      </c>
      <c r="Q971" s="56" t="str">
        <f t="shared" si="70"/>
        <v/>
      </c>
      <c r="R971" s="53" t="str">
        <f>IF(I971="totale",SUM($N$26:R970),IF($B971="","",((1/$G$18*FISSO!$E$18*#REF!))))</f>
        <v/>
      </c>
      <c r="S971" s="45"/>
    </row>
    <row r="972" spans="14:19" x14ac:dyDescent="0.2">
      <c r="N972" s="53" t="str">
        <f>IF(B972="totale",SUM($N$26:N971),IF($B972="","",((1/$G$18*FISSO!$E$18*#REF!))))</f>
        <v/>
      </c>
      <c r="P972" s="56">
        <f t="shared" si="69"/>
        <v>0</v>
      </c>
      <c r="Q972" s="56" t="str">
        <f t="shared" si="70"/>
        <v/>
      </c>
      <c r="R972" s="53" t="str">
        <f>IF(I972="totale",SUM($N$26:R971),IF($B972="","",((1/$G$18*FISSO!$E$18*#REF!))))</f>
        <v/>
      </c>
      <c r="S972" s="45"/>
    </row>
    <row r="973" spans="14:19" x14ac:dyDescent="0.2">
      <c r="N973" s="53" t="str">
        <f>IF(B973="totale",SUM($N$26:N972),IF($B973="","",((1/$G$18*FISSO!$E$18*#REF!))))</f>
        <v/>
      </c>
      <c r="P973" s="56">
        <f t="shared" si="69"/>
        <v>0</v>
      </c>
      <c r="Q973" s="56" t="str">
        <f t="shared" si="70"/>
        <v/>
      </c>
      <c r="R973" s="53" t="str">
        <f>IF(I973="totale",SUM($N$26:R972),IF($B973="","",((1/$G$18*FISSO!$E$18*#REF!))))</f>
        <v/>
      </c>
      <c r="S973" s="45"/>
    </row>
    <row r="974" spans="14:19" x14ac:dyDescent="0.2">
      <c r="N974" s="53" t="str">
        <f>IF(B974="totale",SUM($N$26:N973),IF($B974="","",((1/$G$18*FISSO!$E$18*#REF!))))</f>
        <v/>
      </c>
      <c r="P974" s="56">
        <f t="shared" si="69"/>
        <v>0</v>
      </c>
      <c r="Q974" s="56" t="str">
        <f t="shared" si="70"/>
        <v/>
      </c>
      <c r="R974" s="53" t="str">
        <f>IF(I974="totale",SUM($N$26:R973),IF($B974="","",((1/$G$18*FISSO!$E$18*#REF!))))</f>
        <v/>
      </c>
      <c r="S974" s="45"/>
    </row>
    <row r="975" spans="14:19" x14ac:dyDescent="0.2">
      <c r="N975" s="53" t="str">
        <f>IF(B975="totale",SUM($N$26:N974),IF($B975="","",((1/$G$18*FISSO!$E$18*#REF!))))</f>
        <v/>
      </c>
      <c r="P975" s="56">
        <f t="shared" si="69"/>
        <v>0</v>
      </c>
      <c r="Q975" s="56" t="str">
        <f t="shared" si="70"/>
        <v/>
      </c>
      <c r="R975" s="53" t="str">
        <f>IF(I975="totale",SUM($N$26:R974),IF($B975="","",((1/$G$18*FISSO!$E$18*#REF!))))</f>
        <v/>
      </c>
      <c r="S975" s="45"/>
    </row>
    <row r="976" spans="14:19" x14ac:dyDescent="0.2">
      <c r="N976" s="53" t="str">
        <f>IF(B976="totale",SUM($N$26:N975),IF($B976="","",((1/$G$18*FISSO!$E$18*#REF!))))</f>
        <v/>
      </c>
      <c r="P976" s="56">
        <f t="shared" si="69"/>
        <v>0</v>
      </c>
      <c r="Q976" s="56" t="str">
        <f t="shared" si="70"/>
        <v/>
      </c>
      <c r="R976" s="53" t="str">
        <f>IF(I976="totale",SUM($N$26:R975),IF($B976="","",((1/$G$18*FISSO!$E$18*#REF!))))</f>
        <v/>
      </c>
      <c r="S976" s="45"/>
    </row>
    <row r="977" spans="14:19" x14ac:dyDescent="0.2">
      <c r="N977" s="53" t="str">
        <f>IF(B977="totale",SUM($N$26:N976),IF($B977="","",((1/$G$18*FISSO!$E$18*#REF!))))</f>
        <v/>
      </c>
      <c r="P977" s="56">
        <f t="shared" si="69"/>
        <v>0</v>
      </c>
      <c r="Q977" s="56" t="str">
        <f t="shared" si="70"/>
        <v/>
      </c>
      <c r="R977" s="53" t="str">
        <f>IF(I977="totale",SUM($N$26:R976),IF($B977="","",((1/$G$18*FISSO!$E$18*#REF!))))</f>
        <v/>
      </c>
      <c r="S977" s="45"/>
    </row>
    <row r="978" spans="14:19" x14ac:dyDescent="0.2">
      <c r="N978" s="53" t="str">
        <f>IF(B978="totale",SUM($N$26:N977),IF($B978="","",((1/$G$18*FISSO!$E$18*#REF!))))</f>
        <v/>
      </c>
      <c r="P978" s="56">
        <f t="shared" si="69"/>
        <v>0</v>
      </c>
      <c r="Q978" s="56" t="str">
        <f t="shared" si="70"/>
        <v/>
      </c>
      <c r="R978" s="53" t="str">
        <f>IF(I978="totale",SUM($N$26:R977),IF($B978="","",((1/$G$18*FISSO!$E$18*#REF!))))</f>
        <v/>
      </c>
      <c r="S978" s="45"/>
    </row>
    <row r="979" spans="14:19" x14ac:dyDescent="0.2">
      <c r="N979" s="53" t="str">
        <f>IF(B979="totale",SUM($N$26:N978),IF($B979="","",((1/$G$18*FISSO!$E$18*#REF!))))</f>
        <v/>
      </c>
      <c r="P979" s="56">
        <f t="shared" si="69"/>
        <v>0</v>
      </c>
      <c r="Q979" s="56" t="str">
        <f t="shared" si="70"/>
        <v/>
      </c>
      <c r="R979" s="53" t="str">
        <f>IF(I979="totale",SUM($N$26:R978),IF($B979="","",((1/$G$18*FISSO!$E$18*#REF!))))</f>
        <v/>
      </c>
      <c r="S979" s="45"/>
    </row>
    <row r="980" spans="14:19" x14ac:dyDescent="0.2">
      <c r="N980" s="53" t="str">
        <f>IF(B980="totale",SUM($N$26:N979),IF($B980="","",((1/$G$18*FISSO!$E$18*#REF!))))</f>
        <v/>
      </c>
      <c r="P980" s="56">
        <f t="shared" si="69"/>
        <v>0</v>
      </c>
      <c r="Q980" s="56" t="str">
        <f t="shared" si="70"/>
        <v/>
      </c>
      <c r="R980" s="53" t="str">
        <f>IF(I980="totale",SUM($N$26:R979),IF($B980="","",((1/$G$18*FISSO!$E$18*#REF!))))</f>
        <v/>
      </c>
      <c r="S980" s="45"/>
    </row>
    <row r="981" spans="14:19" x14ac:dyDescent="0.2">
      <c r="N981" s="53" t="str">
        <f>IF(B981="totale",SUM($N$26:N980),IF($B981="","",((1/$G$18*FISSO!$E$18*#REF!))))</f>
        <v/>
      </c>
      <c r="P981" s="56">
        <f t="shared" si="69"/>
        <v>0</v>
      </c>
      <c r="Q981" s="56" t="str">
        <f t="shared" si="70"/>
        <v/>
      </c>
      <c r="R981" s="53" t="str">
        <f>IF(I981="totale",SUM($N$26:R980),IF($B981="","",((1/$G$18*FISSO!$E$18*#REF!))))</f>
        <v/>
      </c>
      <c r="S981" s="45"/>
    </row>
    <row r="982" spans="14:19" x14ac:dyDescent="0.2">
      <c r="N982" s="53" t="str">
        <f>IF(B982="totale",SUM($N$26:N981),IF($B982="","",((1/$G$18*FISSO!$E$18*#REF!))))</f>
        <v/>
      </c>
      <c r="P982" s="56">
        <f t="shared" si="69"/>
        <v>0</v>
      </c>
      <c r="Q982" s="56" t="str">
        <f t="shared" si="70"/>
        <v/>
      </c>
      <c r="R982" s="53" t="str">
        <f>IF(I982="totale",SUM($N$26:R981),IF($B982="","",((1/$G$18*FISSO!$E$18*#REF!))))</f>
        <v/>
      </c>
      <c r="S982" s="45"/>
    </row>
    <row r="983" spans="14:19" x14ac:dyDescent="0.2">
      <c r="N983" s="53" t="str">
        <f>IF(B983="totale",SUM($N$26:N982),IF($B983="","",((1/$G$18*FISSO!$E$18*#REF!))))</f>
        <v/>
      </c>
      <c r="P983" s="56">
        <f t="shared" si="69"/>
        <v>0</v>
      </c>
      <c r="Q983" s="56" t="str">
        <f t="shared" si="70"/>
        <v/>
      </c>
      <c r="R983" s="53" t="str">
        <f>IF(I983="totale",SUM($N$26:R982),IF($B983="","",((1/$G$18*FISSO!$E$18*#REF!))))</f>
        <v/>
      </c>
      <c r="S983" s="45"/>
    </row>
    <row r="984" spans="14:19" x14ac:dyDescent="0.2">
      <c r="N984" s="53" t="str">
        <f>IF(B984="totale",SUM($N$26:N983),IF($B984="","",((1/$G$18*FISSO!$E$18*#REF!))))</f>
        <v/>
      </c>
      <c r="P984" s="56">
        <f t="shared" si="69"/>
        <v>0</v>
      </c>
      <c r="Q984" s="56" t="str">
        <f t="shared" si="70"/>
        <v/>
      </c>
      <c r="R984" s="53" t="str">
        <f>IF(I984="totale",SUM($N$26:R983),IF($B984="","",((1/$G$18*FISSO!$E$18*#REF!))))</f>
        <v/>
      </c>
      <c r="S984" s="45"/>
    </row>
    <row r="985" spans="14:19" x14ac:dyDescent="0.2">
      <c r="N985" s="53" t="str">
        <f>IF(B985="totale",SUM($N$26:N984),IF($B985="","",((1/$G$18*FISSO!$E$18*#REF!))))</f>
        <v/>
      </c>
      <c r="P985" s="56">
        <f t="shared" si="69"/>
        <v>0</v>
      </c>
      <c r="Q985" s="56" t="str">
        <f t="shared" si="70"/>
        <v/>
      </c>
      <c r="R985" s="53" t="str">
        <f>IF(I985="totale",SUM($N$26:R984),IF($B985="","",((1/$G$18*FISSO!$E$18*#REF!))))</f>
        <v/>
      </c>
      <c r="S985" s="45"/>
    </row>
    <row r="986" spans="14:19" x14ac:dyDescent="0.2">
      <c r="N986" s="53" t="str">
        <f>IF(B986="totale",SUM($N$26:N985),IF($B986="","",((1/$G$18*FISSO!$E$18*#REF!))))</f>
        <v/>
      </c>
      <c r="P986" s="56">
        <f t="shared" si="69"/>
        <v>0</v>
      </c>
      <c r="Q986" s="56" t="str">
        <f t="shared" si="70"/>
        <v/>
      </c>
      <c r="R986" s="53" t="str">
        <f>IF(I986="totale",SUM($N$26:R985),IF($B986="","",((1/$G$18*FISSO!$E$18*#REF!))))</f>
        <v/>
      </c>
      <c r="S986" s="45"/>
    </row>
    <row r="987" spans="14:19" x14ac:dyDescent="0.2">
      <c r="N987" s="53" t="str">
        <f>IF(B987="totale",SUM($N$26:N986),IF($B987="","",((1/$G$18*FISSO!$E$18*#REF!))))</f>
        <v/>
      </c>
      <c r="P987" s="56">
        <f t="shared" ref="P987:P1033" si="71">ROUND(M987,2)</f>
        <v>0</v>
      </c>
      <c r="Q987" s="56" t="str">
        <f t="shared" si="70"/>
        <v/>
      </c>
      <c r="R987" s="53" t="str">
        <f>IF(I987="totale",SUM($N$26:R986),IF($B987="","",((1/$G$18*FISSO!$E$18*#REF!))))</f>
        <v/>
      </c>
      <c r="S987" s="45"/>
    </row>
    <row r="988" spans="14:19" x14ac:dyDescent="0.2">
      <c r="N988" s="53" t="str">
        <f>IF(B988="totale",SUM($N$26:N987),IF($B988="","",((1/$G$18*FISSO!$E$18*#REF!))))</f>
        <v/>
      </c>
      <c r="P988" s="56">
        <f t="shared" si="71"/>
        <v>0</v>
      </c>
      <c r="Q988" s="56" t="str">
        <f t="shared" si="70"/>
        <v/>
      </c>
      <c r="R988" s="53" t="str">
        <f>IF(I988="totale",SUM($N$26:R987),IF($B988="","",((1/$G$18*FISSO!$E$18*#REF!))))</f>
        <v/>
      </c>
      <c r="S988" s="45"/>
    </row>
    <row r="989" spans="14:19" x14ac:dyDescent="0.2">
      <c r="N989" s="53" t="str">
        <f>IF(B989="totale",SUM($N$26:N988),IF($B989="","",((1/$G$18*FISSO!$E$18*#REF!))))</f>
        <v/>
      </c>
      <c r="P989" s="56">
        <f t="shared" si="71"/>
        <v>0</v>
      </c>
      <c r="Q989" s="56" t="str">
        <f t="shared" si="70"/>
        <v/>
      </c>
      <c r="R989" s="53" t="str">
        <f>IF(I989="totale",SUM($N$26:R988),IF($B989="","",((1/$G$18*FISSO!$E$18*#REF!))))</f>
        <v/>
      </c>
      <c r="S989" s="45"/>
    </row>
    <row r="990" spans="14:19" x14ac:dyDescent="0.2">
      <c r="N990" s="53" t="str">
        <f>IF(B990="totale",SUM($N$26:N989),IF($B990="","",((1/$G$18*FISSO!$E$18*#REF!))))</f>
        <v/>
      </c>
      <c r="P990" s="56">
        <f t="shared" si="71"/>
        <v>0</v>
      </c>
      <c r="Q990" s="56" t="str">
        <f t="shared" si="70"/>
        <v/>
      </c>
      <c r="R990" s="53" t="str">
        <f>IF(I990="totale",SUM($N$26:R989),IF($B990="","",((1/$G$18*FISSO!$E$18*#REF!))))</f>
        <v/>
      </c>
      <c r="S990" s="45"/>
    </row>
    <row r="991" spans="14:19" x14ac:dyDescent="0.2">
      <c r="N991" s="53" t="str">
        <f>IF(B991="totale",SUM($N$26:N990),IF($B991="","",((1/$G$18*FISSO!$E$18*#REF!))))</f>
        <v/>
      </c>
      <c r="P991" s="56">
        <f t="shared" si="71"/>
        <v>0</v>
      </c>
      <c r="Q991" s="56" t="str">
        <f t="shared" si="70"/>
        <v/>
      </c>
      <c r="R991" s="53" t="str">
        <f>IF(I991="totale",SUM($N$26:R990),IF($B991="","",((1/$G$18*FISSO!$E$18*#REF!))))</f>
        <v/>
      </c>
      <c r="S991" s="45"/>
    </row>
    <row r="992" spans="14:19" x14ac:dyDescent="0.2">
      <c r="N992" s="53" t="str">
        <f>IF(B992="totale",SUM($N$26:N991),IF($B992="","",((1/$G$18*FISSO!$E$18*#REF!))))</f>
        <v/>
      </c>
      <c r="P992" s="56">
        <f t="shared" si="71"/>
        <v>0</v>
      </c>
      <c r="Q992" s="56" t="str">
        <f t="shared" si="70"/>
        <v/>
      </c>
      <c r="R992" s="53" t="str">
        <f>IF(I992="totale",SUM($N$26:R991),IF($B992="","",((1/$G$18*FISSO!$E$18*#REF!))))</f>
        <v/>
      </c>
      <c r="S992" s="45"/>
    </row>
    <row r="993" spans="14:19" x14ac:dyDescent="0.2">
      <c r="N993" s="53" t="str">
        <f>IF(B993="totale",SUM($N$26:N992),IF($B993="","",((1/$G$18*FISSO!$E$18*#REF!))))</f>
        <v/>
      </c>
      <c r="P993" s="56">
        <f t="shared" si="71"/>
        <v>0</v>
      </c>
      <c r="Q993" s="56" t="str">
        <f t="shared" si="70"/>
        <v/>
      </c>
      <c r="R993" s="53" t="str">
        <f>IF(I993="totale",SUM($N$26:R992),IF($B993="","",((1/$G$18*FISSO!$E$18*#REF!))))</f>
        <v/>
      </c>
      <c r="S993" s="45"/>
    </row>
    <row r="994" spans="14:19" x14ac:dyDescent="0.2">
      <c r="N994" s="53" t="str">
        <f>IF(B994="totale",SUM($N$26:N993),IF($B994="","",((1/$G$18*FISSO!$E$18*#REF!))))</f>
        <v/>
      </c>
      <c r="P994" s="56">
        <f t="shared" si="71"/>
        <v>0</v>
      </c>
      <c r="Q994" s="56" t="str">
        <f t="shared" si="70"/>
        <v/>
      </c>
      <c r="R994" s="53" t="str">
        <f>IF(I994="totale",SUM($N$26:R993),IF($B994="","",((1/$G$18*FISSO!$E$18*#REF!))))</f>
        <v/>
      </c>
      <c r="S994" s="45"/>
    </row>
    <row r="995" spans="14:19" x14ac:dyDescent="0.2">
      <c r="N995" s="53" t="str">
        <f>IF(B995="totale",SUM($N$26:N994),IF($B995="","",((1/$G$18*FISSO!$E$18*#REF!))))</f>
        <v/>
      </c>
      <c r="P995" s="56">
        <f t="shared" si="71"/>
        <v>0</v>
      </c>
      <c r="Q995" s="56" t="str">
        <f t="shared" si="70"/>
        <v/>
      </c>
      <c r="R995" s="53" t="str">
        <f>IF(I995="totale",SUM($N$26:R994),IF($B995="","",((1/$G$18*FISSO!$E$18*#REF!))))</f>
        <v/>
      </c>
      <c r="S995" s="45"/>
    </row>
    <row r="996" spans="14:19" x14ac:dyDescent="0.2">
      <c r="N996" s="53" t="str">
        <f>IF(B996="totale",SUM($N$26:N995),IF($B996="","",((1/$G$18*FISSO!$E$18*#REF!))))</f>
        <v/>
      </c>
      <c r="P996" s="56">
        <f t="shared" si="71"/>
        <v>0</v>
      </c>
      <c r="Q996" s="56" t="str">
        <f t="shared" si="70"/>
        <v/>
      </c>
      <c r="R996" s="53" t="str">
        <f>IF(I996="totale",SUM($N$26:R995),IF($B996="","",((1/$G$18*FISSO!$E$18*#REF!))))</f>
        <v/>
      </c>
      <c r="S996" s="45"/>
    </row>
    <row r="997" spans="14:19" x14ac:dyDescent="0.2">
      <c r="N997" s="53" t="str">
        <f>IF(B997="totale",SUM($N$26:N996),IF($B997="","",((1/$G$18*FISSO!$E$18*#REF!))))</f>
        <v/>
      </c>
      <c r="P997" s="56">
        <f t="shared" si="71"/>
        <v>0</v>
      </c>
      <c r="Q997" s="56" t="str">
        <f t="shared" ref="Q997:Q1060" si="72">IF(B997="","",P997)</f>
        <v/>
      </c>
      <c r="R997" s="53" t="str">
        <f>IF(I997="totale",SUM($N$26:R996),IF($B997="","",((1/$G$18*FISSO!$E$18*#REF!))))</f>
        <v/>
      </c>
      <c r="S997" s="45"/>
    </row>
    <row r="998" spans="14:19" x14ac:dyDescent="0.2">
      <c r="N998" s="53" t="str">
        <f>IF(B998="totale",SUM($N$26:N997),IF($B998="","",((1/$G$18*FISSO!$E$18*#REF!))))</f>
        <v/>
      </c>
      <c r="P998" s="56">
        <f t="shared" si="71"/>
        <v>0</v>
      </c>
      <c r="Q998" s="56" t="str">
        <f t="shared" si="72"/>
        <v/>
      </c>
      <c r="R998" s="53" t="str">
        <f>IF(I998="totale",SUM($N$26:R997),IF($B998="","",((1/$G$18*FISSO!$E$18*#REF!))))</f>
        <v/>
      </c>
      <c r="S998" s="45"/>
    </row>
    <row r="999" spans="14:19" x14ac:dyDescent="0.2">
      <c r="N999" s="53" t="str">
        <f>IF(B999="totale",SUM($N$26:N998),IF($B999="","",((1/$G$18*FISSO!$E$18*#REF!))))</f>
        <v/>
      </c>
      <c r="P999" s="56">
        <f t="shared" si="71"/>
        <v>0</v>
      </c>
      <c r="Q999" s="56" t="str">
        <f t="shared" si="72"/>
        <v/>
      </c>
      <c r="R999" s="53" t="str">
        <f>IF(I999="totale",SUM($N$26:R998),IF($B999="","",((1/$G$18*FISSO!$E$18*#REF!))))</f>
        <v/>
      </c>
      <c r="S999" s="45"/>
    </row>
    <row r="1000" spans="14:19" x14ac:dyDescent="0.2">
      <c r="N1000" s="53" t="str">
        <f>IF(B1000="totale",SUM($N$26:N999),IF($B1000="","",((1/$G$18*FISSO!$E$18*#REF!))))</f>
        <v/>
      </c>
      <c r="P1000" s="56">
        <f t="shared" si="71"/>
        <v>0</v>
      </c>
      <c r="Q1000" s="56" t="str">
        <f t="shared" si="72"/>
        <v/>
      </c>
      <c r="R1000" s="53" t="str">
        <f>IF(I1000="totale",SUM($N$26:R999),IF($B1000="","",((1/$G$18*FISSO!$E$18*#REF!))))</f>
        <v/>
      </c>
      <c r="S1000" s="45"/>
    </row>
    <row r="1001" spans="14:19" x14ac:dyDescent="0.2">
      <c r="N1001" s="53" t="str">
        <f>IF(B1001="totale",SUM($N$26:N1000),IF($B1001="","",((1/$G$18*FISSO!$E$18*#REF!))))</f>
        <v/>
      </c>
      <c r="P1001" s="56">
        <f t="shared" si="71"/>
        <v>0</v>
      </c>
      <c r="Q1001" s="56" t="str">
        <f t="shared" si="72"/>
        <v/>
      </c>
      <c r="R1001" s="53" t="str">
        <f>IF(I1001="totale",SUM($N$26:R1000),IF($B1001="","",((1/$G$18*FISSO!$E$18*#REF!))))</f>
        <v/>
      </c>
      <c r="S1001" s="45"/>
    </row>
    <row r="1002" spans="14:19" x14ac:dyDescent="0.2">
      <c r="N1002" s="53" t="str">
        <f>IF(B1002="totale",SUM($N$26:N1001),IF($B1002="","",((1/$G$18*FISSO!$E$18*#REF!))))</f>
        <v/>
      </c>
      <c r="P1002" s="56">
        <f t="shared" si="71"/>
        <v>0</v>
      </c>
      <c r="Q1002" s="56" t="str">
        <f t="shared" si="72"/>
        <v/>
      </c>
      <c r="R1002" s="53" t="str">
        <f>IF(I1002="totale",SUM($N$26:R1001),IF($B1002="","",((1/$G$18*FISSO!$E$18*#REF!))))</f>
        <v/>
      </c>
      <c r="S1002" s="45"/>
    </row>
    <row r="1003" spans="14:19" x14ac:dyDescent="0.2">
      <c r="N1003" s="53" t="str">
        <f>IF(B1003="totale",SUM($N$26:N1002),IF($B1003="","",((1/$G$18*FISSO!$E$18*#REF!))))</f>
        <v/>
      </c>
      <c r="P1003" s="56">
        <f t="shared" si="71"/>
        <v>0</v>
      </c>
      <c r="Q1003" s="56" t="str">
        <f t="shared" si="72"/>
        <v/>
      </c>
      <c r="R1003" s="53" t="str">
        <f>IF(I1003="totale",SUM($N$26:R1002),IF($B1003="","",((1/$G$18*FISSO!$E$18*#REF!))))</f>
        <v/>
      </c>
      <c r="S1003" s="45"/>
    </row>
    <row r="1004" spans="14:19" x14ac:dyDescent="0.2">
      <c r="N1004" s="53" t="str">
        <f>IF(B1004="totale",SUM($N$26:N1003),IF($B1004="","",((1/$G$18*FISSO!$E$18*#REF!))))</f>
        <v/>
      </c>
      <c r="P1004" s="56">
        <f t="shared" si="71"/>
        <v>0</v>
      </c>
      <c r="Q1004" s="56" t="str">
        <f t="shared" si="72"/>
        <v/>
      </c>
      <c r="R1004" s="53" t="str">
        <f>IF(I1004="totale",SUM($N$26:R1003),IF($B1004="","",((1/$G$18*FISSO!$E$18*#REF!))))</f>
        <v/>
      </c>
      <c r="S1004" s="45"/>
    </row>
    <row r="1005" spans="14:19" x14ac:dyDescent="0.2">
      <c r="N1005" s="53" t="str">
        <f>IF(B1005="totale",SUM($N$26:N1004),IF($B1005="","",((1/$G$18*FISSO!$E$18*#REF!))))</f>
        <v/>
      </c>
      <c r="P1005" s="56">
        <f t="shared" si="71"/>
        <v>0</v>
      </c>
      <c r="Q1005" s="56" t="str">
        <f t="shared" si="72"/>
        <v/>
      </c>
      <c r="R1005" s="53" t="str">
        <f>IF(I1005="totale",SUM($N$26:R1004),IF($B1005="","",((1/$G$18*FISSO!$E$18*#REF!))))</f>
        <v/>
      </c>
      <c r="S1005" s="45"/>
    </row>
    <row r="1006" spans="14:19" x14ac:dyDescent="0.2">
      <c r="N1006" s="53" t="str">
        <f>IF(B1006="totale",SUM($N$26:N1005),IF($B1006="","",((1/$G$18*FISSO!$E$18*#REF!))))</f>
        <v/>
      </c>
      <c r="P1006" s="56">
        <f t="shared" si="71"/>
        <v>0</v>
      </c>
      <c r="Q1006" s="56" t="str">
        <f t="shared" si="72"/>
        <v/>
      </c>
      <c r="R1006" s="53" t="str">
        <f>IF(I1006="totale",SUM($N$26:R1005),IF($B1006="","",((1/$G$18*FISSO!$E$18*#REF!))))</f>
        <v/>
      </c>
      <c r="S1006" s="45"/>
    </row>
    <row r="1007" spans="14:19" x14ac:dyDescent="0.2">
      <c r="N1007" s="53" t="str">
        <f>IF(B1007="totale",SUM($N$26:N1006),IF($B1007="","",((1/$G$18*FISSO!$E$18*#REF!))))</f>
        <v/>
      </c>
      <c r="P1007" s="56">
        <f t="shared" si="71"/>
        <v>0</v>
      </c>
      <c r="Q1007" s="56" t="str">
        <f t="shared" si="72"/>
        <v/>
      </c>
      <c r="R1007" s="53" t="str">
        <f>IF(I1007="totale",SUM($N$26:R1006),IF($B1007="","",((1/$G$18*FISSO!$E$18*#REF!))))</f>
        <v/>
      </c>
      <c r="S1007" s="45"/>
    </row>
    <row r="1008" spans="14:19" x14ac:dyDescent="0.2">
      <c r="N1008" s="53" t="str">
        <f>IF(B1008="totale",SUM($N$26:N1007),IF($B1008="","",((1/$G$18*FISSO!$E$18*#REF!))))</f>
        <v/>
      </c>
      <c r="P1008" s="56">
        <f t="shared" si="71"/>
        <v>0</v>
      </c>
      <c r="Q1008" s="56" t="str">
        <f t="shared" si="72"/>
        <v/>
      </c>
      <c r="R1008" s="53" t="str">
        <f>IF(I1008="totale",SUM($N$26:R1007),IF($B1008="","",((1/$G$18*FISSO!$E$18*#REF!))))</f>
        <v/>
      </c>
      <c r="S1008" s="45"/>
    </row>
    <row r="1009" spans="14:19" x14ac:dyDescent="0.2">
      <c r="N1009" s="53" t="str">
        <f>IF(B1009="totale",SUM($N$26:N1008),IF($B1009="","",((1/$G$18*FISSO!$E$18*#REF!))))</f>
        <v/>
      </c>
      <c r="P1009" s="56">
        <f t="shared" si="71"/>
        <v>0</v>
      </c>
      <c r="Q1009" s="56" t="str">
        <f t="shared" si="72"/>
        <v/>
      </c>
      <c r="R1009" s="53" t="str">
        <f>IF(I1009="totale",SUM($N$26:R1008),IF($B1009="","",((1/$G$18*FISSO!$E$18*#REF!))))</f>
        <v/>
      </c>
      <c r="S1009" s="45"/>
    </row>
    <row r="1010" spans="14:19" x14ac:dyDescent="0.2">
      <c r="N1010" s="53" t="str">
        <f>IF(B1010="totale",SUM($N$26:N1009),IF($B1010="","",((1/$G$18*FISSO!$E$18*#REF!))))</f>
        <v/>
      </c>
      <c r="P1010" s="56">
        <f t="shared" si="71"/>
        <v>0</v>
      </c>
      <c r="Q1010" s="56" t="str">
        <f t="shared" si="72"/>
        <v/>
      </c>
      <c r="R1010" s="53" t="str">
        <f>IF(I1010="totale",SUM($N$26:R1009),IF($B1010="","",((1/$G$18*FISSO!$E$18*#REF!))))</f>
        <v/>
      </c>
      <c r="S1010" s="45"/>
    </row>
    <row r="1011" spans="14:19" x14ac:dyDescent="0.2">
      <c r="N1011" s="53" t="str">
        <f>IF(B1011="totale",SUM($N$26:N1010),IF($B1011="","",((1/$G$18*FISSO!$E$18*#REF!))))</f>
        <v/>
      </c>
      <c r="P1011" s="56">
        <f t="shared" si="71"/>
        <v>0</v>
      </c>
      <c r="Q1011" s="56" t="str">
        <f t="shared" si="72"/>
        <v/>
      </c>
      <c r="R1011" s="53" t="str">
        <f>IF(I1011="totale",SUM($N$26:R1010),IF($B1011="","",((1/$G$18*FISSO!$E$18*#REF!))))</f>
        <v/>
      </c>
      <c r="S1011" s="45"/>
    </row>
    <row r="1012" spans="14:19" x14ac:dyDescent="0.2">
      <c r="N1012" s="53" t="str">
        <f>IF(B1012="totale",SUM($N$26:N1011),IF($B1012="","",((1/$G$18*FISSO!$E$18*#REF!))))</f>
        <v/>
      </c>
      <c r="P1012" s="56">
        <f t="shared" si="71"/>
        <v>0</v>
      </c>
      <c r="Q1012" s="56" t="str">
        <f t="shared" si="72"/>
        <v/>
      </c>
      <c r="R1012" s="53" t="str">
        <f>IF(I1012="totale",SUM($N$26:R1011),IF($B1012="","",((1/$G$18*FISSO!$E$18*#REF!))))</f>
        <v/>
      </c>
      <c r="S1012" s="45"/>
    </row>
    <row r="1013" spans="14:19" x14ac:dyDescent="0.2">
      <c r="N1013" s="53" t="str">
        <f>IF(B1013="totale",SUM($N$26:N1012),IF($B1013="","",((1/$G$18*FISSO!$E$18*#REF!))))</f>
        <v/>
      </c>
      <c r="P1013" s="56">
        <f t="shared" si="71"/>
        <v>0</v>
      </c>
      <c r="Q1013" s="56" t="str">
        <f t="shared" si="72"/>
        <v/>
      </c>
      <c r="R1013" s="53" t="str">
        <f>IF(I1013="totale",SUM($N$26:R1012),IF($B1013="","",((1/$G$18*FISSO!$E$18*#REF!))))</f>
        <v/>
      </c>
      <c r="S1013" s="45"/>
    </row>
    <row r="1014" spans="14:19" x14ac:dyDescent="0.2">
      <c r="N1014" s="53" t="str">
        <f>IF(B1014="totale",SUM($N$26:N1013),IF($B1014="","",((1/$G$18*FISSO!$E$18*#REF!))))</f>
        <v/>
      </c>
      <c r="P1014" s="56">
        <f t="shared" si="71"/>
        <v>0</v>
      </c>
      <c r="Q1014" s="56" t="str">
        <f t="shared" si="72"/>
        <v/>
      </c>
      <c r="R1014" s="53" t="str">
        <f>IF(I1014="totale",SUM($N$26:R1013),IF($B1014="","",((1/$G$18*FISSO!$E$18*#REF!))))</f>
        <v/>
      </c>
      <c r="S1014" s="45"/>
    </row>
    <row r="1015" spans="14:19" x14ac:dyDescent="0.2">
      <c r="N1015" s="53" t="str">
        <f>IF(B1015="totale",SUM($N$26:N1014),IF($B1015="","",((1/$G$18*FISSO!$E$18*#REF!))))</f>
        <v/>
      </c>
      <c r="P1015" s="56">
        <f t="shared" si="71"/>
        <v>0</v>
      </c>
      <c r="Q1015" s="56" t="str">
        <f t="shared" si="72"/>
        <v/>
      </c>
      <c r="R1015" s="53" t="str">
        <f>IF(I1015="totale",SUM($N$26:R1014),IF($B1015="","",((1/$G$18*FISSO!$E$18*#REF!))))</f>
        <v/>
      </c>
      <c r="S1015" s="45"/>
    </row>
    <row r="1016" spans="14:19" x14ac:dyDescent="0.2">
      <c r="N1016" s="53" t="str">
        <f>IF(B1016="totale",SUM($N$26:N1015),IF($B1016="","",((1/$G$18*FISSO!$E$18*#REF!))))</f>
        <v/>
      </c>
      <c r="P1016" s="56">
        <f t="shared" si="71"/>
        <v>0</v>
      </c>
      <c r="Q1016" s="56" t="str">
        <f t="shared" si="72"/>
        <v/>
      </c>
      <c r="R1016" s="53" t="str">
        <f>IF(I1016="totale",SUM($N$26:R1015),IF($B1016="","",((1/$G$18*FISSO!$E$18*#REF!))))</f>
        <v/>
      </c>
      <c r="S1016" s="45"/>
    </row>
    <row r="1017" spans="14:19" x14ac:dyDescent="0.2">
      <c r="N1017" s="53" t="str">
        <f>IF(B1017="totale",SUM($N$26:N1016),IF($B1017="","",((1/$G$18*FISSO!$E$18*#REF!))))</f>
        <v/>
      </c>
      <c r="P1017" s="56">
        <f t="shared" si="71"/>
        <v>0</v>
      </c>
      <c r="Q1017" s="56" t="str">
        <f t="shared" si="72"/>
        <v/>
      </c>
      <c r="R1017" s="53" t="str">
        <f>IF(I1017="totale",SUM($N$26:R1016),IF($B1017="","",((1/$G$18*FISSO!$E$18*#REF!))))</f>
        <v/>
      </c>
      <c r="S1017" s="45"/>
    </row>
    <row r="1018" spans="14:19" x14ac:dyDescent="0.2">
      <c r="N1018" s="53" t="str">
        <f>IF(B1018="totale",SUM($N$26:N1017),IF($B1018="","",((1/$G$18*FISSO!$E$18*#REF!))))</f>
        <v/>
      </c>
      <c r="P1018" s="56">
        <f t="shared" si="71"/>
        <v>0</v>
      </c>
      <c r="Q1018" s="56" t="str">
        <f t="shared" si="72"/>
        <v/>
      </c>
      <c r="R1018" s="53" t="str">
        <f>IF(I1018="totale",SUM($N$26:R1017),IF($B1018="","",((1/$G$18*FISSO!$E$18*#REF!))))</f>
        <v/>
      </c>
      <c r="S1018" s="45"/>
    </row>
    <row r="1019" spans="14:19" x14ac:dyDescent="0.2">
      <c r="N1019" s="53" t="str">
        <f>IF(B1019="totale",SUM($N$26:N1018),IF($B1019="","",((1/$G$18*FISSO!$E$18*#REF!))))</f>
        <v/>
      </c>
      <c r="P1019" s="56">
        <f t="shared" si="71"/>
        <v>0</v>
      </c>
      <c r="Q1019" s="56" t="str">
        <f t="shared" si="72"/>
        <v/>
      </c>
      <c r="R1019" s="53" t="str">
        <f>IF(I1019="totale",SUM($N$26:R1018),IF($B1019="","",((1/$G$18*FISSO!$E$18*#REF!))))</f>
        <v/>
      </c>
      <c r="S1019" s="45"/>
    </row>
    <row r="1020" spans="14:19" x14ac:dyDescent="0.2">
      <c r="N1020" s="53" t="str">
        <f>IF(B1020="totale",SUM($N$26:N1019),IF($B1020="","",((1/$G$18*FISSO!$E$18*#REF!))))</f>
        <v/>
      </c>
      <c r="P1020" s="56">
        <f t="shared" si="71"/>
        <v>0</v>
      </c>
      <c r="Q1020" s="56" t="str">
        <f t="shared" si="72"/>
        <v/>
      </c>
      <c r="R1020" s="53" t="str">
        <f>IF(I1020="totale",SUM($N$26:R1019),IF($B1020="","",((1/$G$18*FISSO!$E$18*#REF!))))</f>
        <v/>
      </c>
      <c r="S1020" s="45"/>
    </row>
    <row r="1021" spans="14:19" x14ac:dyDescent="0.2">
      <c r="N1021" s="53" t="str">
        <f>IF(B1021="totale",SUM($N$26:N1020),IF($B1021="","",((1/$G$18*FISSO!$E$18*#REF!))))</f>
        <v/>
      </c>
      <c r="P1021" s="56">
        <f t="shared" si="71"/>
        <v>0</v>
      </c>
      <c r="Q1021" s="56" t="str">
        <f t="shared" si="72"/>
        <v/>
      </c>
      <c r="R1021" s="53" t="str">
        <f>IF(I1021="totale",SUM($N$26:R1020),IF($B1021="","",((1/$G$18*FISSO!$E$18*#REF!))))</f>
        <v/>
      </c>
      <c r="S1021" s="45"/>
    </row>
    <row r="1022" spans="14:19" x14ac:dyDescent="0.2">
      <c r="N1022" s="53" t="str">
        <f>IF(B1022="totale",SUM($N$26:N1021),IF($B1022="","",((1/$G$18*FISSO!$E$18*#REF!))))</f>
        <v/>
      </c>
      <c r="P1022" s="56">
        <f t="shared" si="71"/>
        <v>0</v>
      </c>
      <c r="Q1022" s="56" t="str">
        <f t="shared" si="72"/>
        <v/>
      </c>
      <c r="R1022" s="53" t="str">
        <f>IF(I1022="totale",SUM($N$26:R1021),IF($B1022="","",((1/$G$18*FISSO!$E$18*#REF!))))</f>
        <v/>
      </c>
      <c r="S1022" s="45"/>
    </row>
    <row r="1023" spans="14:19" x14ac:dyDescent="0.2">
      <c r="N1023" s="53" t="str">
        <f>IF(B1023="totale",SUM($N$26:N1022),IF($B1023="","",((1/$G$18*FISSO!$E$18*#REF!))))</f>
        <v/>
      </c>
      <c r="P1023" s="56">
        <f t="shared" si="71"/>
        <v>0</v>
      </c>
      <c r="Q1023" s="56" t="str">
        <f t="shared" si="72"/>
        <v/>
      </c>
      <c r="R1023" s="53" t="str">
        <f>IF(I1023="totale",SUM($N$26:R1022),IF($B1023="","",((1/$G$18*FISSO!$E$18*#REF!))))</f>
        <v/>
      </c>
      <c r="S1023" s="45"/>
    </row>
    <row r="1024" spans="14:19" x14ac:dyDescent="0.2">
      <c r="N1024" s="53" t="str">
        <f>IF(B1024="totale",SUM($N$26:N1023),IF($B1024="","",((1/$G$18*FISSO!$E$18*#REF!))))</f>
        <v/>
      </c>
      <c r="P1024" s="56">
        <f t="shared" si="71"/>
        <v>0</v>
      </c>
      <c r="Q1024" s="56" t="str">
        <f t="shared" si="72"/>
        <v/>
      </c>
      <c r="R1024" s="53" t="str">
        <f>IF(I1024="totale",SUM($N$26:R1023),IF($B1024="","",((1/$G$18*FISSO!$E$18*#REF!))))</f>
        <v/>
      </c>
      <c r="S1024" s="45"/>
    </row>
    <row r="1025" spans="14:19" x14ac:dyDescent="0.2">
      <c r="N1025" s="53" t="str">
        <f>IF(B1025="totale",SUM($N$26:N1024),IF($B1025="","",((1/$G$18*FISSO!$E$18*#REF!))))</f>
        <v/>
      </c>
      <c r="P1025" s="56">
        <f t="shared" si="71"/>
        <v>0</v>
      </c>
      <c r="Q1025" s="56" t="str">
        <f t="shared" si="72"/>
        <v/>
      </c>
      <c r="R1025" s="53" t="str">
        <f>IF(I1025="totale",SUM($N$26:R1024),IF($B1025="","",((1/$G$18*FISSO!$E$18*#REF!))))</f>
        <v/>
      </c>
      <c r="S1025" s="45"/>
    </row>
    <row r="1026" spans="14:19" x14ac:dyDescent="0.2">
      <c r="N1026" s="53" t="str">
        <f>IF(B1026="totale",SUM($N$26:N1025),IF($B1026="","",((1/$G$18*FISSO!$E$18*#REF!))))</f>
        <v/>
      </c>
      <c r="P1026" s="56">
        <f t="shared" si="71"/>
        <v>0</v>
      </c>
      <c r="Q1026" s="56" t="str">
        <f t="shared" si="72"/>
        <v/>
      </c>
      <c r="R1026" s="53" t="str">
        <f>IF(I1026="totale",SUM($N$26:R1025),IF($B1026="","",((1/$G$18*FISSO!$E$18*#REF!))))</f>
        <v/>
      </c>
      <c r="S1026" s="45"/>
    </row>
    <row r="1027" spans="14:19" x14ac:dyDescent="0.2">
      <c r="N1027" s="53" t="str">
        <f>IF(B1027="totale",SUM($N$26:N1026),IF($B1027="","",((1/$G$18*FISSO!$E$18*#REF!))))</f>
        <v/>
      </c>
      <c r="P1027" s="56">
        <f t="shared" si="71"/>
        <v>0</v>
      </c>
      <c r="Q1027" s="56" t="str">
        <f t="shared" si="72"/>
        <v/>
      </c>
      <c r="R1027" s="53" t="str">
        <f>IF(I1027="totale",SUM($N$26:R1026),IF($B1027="","",((1/$G$18*FISSO!$E$18*#REF!))))</f>
        <v/>
      </c>
      <c r="S1027" s="45"/>
    </row>
    <row r="1028" spans="14:19" x14ac:dyDescent="0.2">
      <c r="N1028" s="53" t="str">
        <f>IF(B1028="totale",SUM($N$26:N1027),IF($B1028="","",((1/$G$18*FISSO!$E$18*#REF!))))</f>
        <v/>
      </c>
      <c r="P1028" s="56">
        <f t="shared" si="71"/>
        <v>0</v>
      </c>
      <c r="Q1028" s="56" t="str">
        <f t="shared" si="72"/>
        <v/>
      </c>
      <c r="R1028" s="53" t="str">
        <f>IF(I1028="totale",SUM($N$26:R1027),IF($B1028="","",((1/$G$18*FISSO!$E$18*#REF!))))</f>
        <v/>
      </c>
      <c r="S1028" s="45"/>
    </row>
    <row r="1029" spans="14:19" x14ac:dyDescent="0.2">
      <c r="N1029" s="53" t="str">
        <f>IF(B1029="totale",SUM($N$26:N1028),IF($B1029="","",((1/$G$18*FISSO!$E$18*#REF!))))</f>
        <v/>
      </c>
      <c r="P1029" s="56">
        <f t="shared" si="71"/>
        <v>0</v>
      </c>
      <c r="Q1029" s="56" t="str">
        <f t="shared" si="72"/>
        <v/>
      </c>
      <c r="R1029" s="53" t="str">
        <f>IF(I1029="totale",SUM($N$26:R1028),IF($B1029="","",((1/$G$18*FISSO!$E$18*#REF!))))</f>
        <v/>
      </c>
      <c r="S1029" s="45"/>
    </row>
    <row r="1030" spans="14:19" x14ac:dyDescent="0.2">
      <c r="N1030" s="53" t="str">
        <f>IF(B1030="totale",SUM($N$26:N1029),IF($B1030="","",((1/$G$18*FISSO!$E$18*#REF!))))</f>
        <v/>
      </c>
      <c r="P1030" s="56">
        <f t="shared" si="71"/>
        <v>0</v>
      </c>
      <c r="Q1030" s="56" t="str">
        <f t="shared" si="72"/>
        <v/>
      </c>
      <c r="R1030" s="53" t="str">
        <f>IF(I1030="totale",SUM($N$26:R1029),IF($B1030="","",((1/$G$18*FISSO!$E$18*#REF!))))</f>
        <v/>
      </c>
      <c r="S1030" s="45"/>
    </row>
    <row r="1031" spans="14:19" x14ac:dyDescent="0.2">
      <c r="N1031" s="53" t="str">
        <f>IF(B1031="totale",SUM($N$26:N1030),IF($B1031="","",((1/$G$18*FISSO!$E$18*#REF!))))</f>
        <v/>
      </c>
      <c r="P1031" s="56">
        <f t="shared" si="71"/>
        <v>0</v>
      </c>
      <c r="Q1031" s="56" t="str">
        <f t="shared" si="72"/>
        <v/>
      </c>
      <c r="R1031" s="53" t="str">
        <f>IF(I1031="totale",SUM($N$26:R1030),IF($B1031="","",((1/$G$18*FISSO!$E$18*#REF!))))</f>
        <v/>
      </c>
      <c r="S1031" s="45"/>
    </row>
    <row r="1032" spans="14:19" x14ac:dyDescent="0.2">
      <c r="N1032" s="53" t="str">
        <f>IF(B1032="totale",SUM($N$26:N1031),IF($B1032="","",((1/$G$18*FISSO!$E$18*#REF!))))</f>
        <v/>
      </c>
      <c r="P1032" s="56">
        <f t="shared" si="71"/>
        <v>0</v>
      </c>
      <c r="Q1032" s="56" t="str">
        <f t="shared" si="72"/>
        <v/>
      </c>
      <c r="R1032" s="53" t="str">
        <f>IF(I1032="totale",SUM($N$26:R1031),IF($B1032="","",((1/$G$18*FISSO!$E$18*#REF!))))</f>
        <v/>
      </c>
      <c r="S1032" s="45"/>
    </row>
    <row r="1033" spans="14:19" x14ac:dyDescent="0.2">
      <c r="N1033" s="53" t="str">
        <f>IF(B1033="totale",SUM($N$26:N1032),IF($B1033="","",((1/$G$18*FISSO!$E$18*#REF!))))</f>
        <v/>
      </c>
      <c r="P1033" s="56">
        <f t="shared" si="71"/>
        <v>0</v>
      </c>
      <c r="Q1033" s="56" t="str">
        <f t="shared" si="72"/>
        <v/>
      </c>
      <c r="R1033" s="53" t="str">
        <f>IF(I1033="totale",SUM($N$26:R1032),IF($B1033="","",((1/$G$18*FISSO!$E$18*#REF!))))</f>
        <v/>
      </c>
      <c r="S1033" s="45"/>
    </row>
    <row r="1034" spans="14:19" x14ac:dyDescent="0.2">
      <c r="N1034" s="53" t="str">
        <f>IF(B1034="totale",SUM($N$26:N1033),IF($B1034="","",((1/$G$18*FISSO!$E$18*#REF!))))</f>
        <v/>
      </c>
      <c r="Q1034" s="56" t="str">
        <f t="shared" si="72"/>
        <v/>
      </c>
      <c r="R1034" s="53" t="str">
        <f>IF(I1034="totale",SUM($N$26:R1033),IF($B1034="","",((1/$G$18*FISSO!$E$18*#REF!))))</f>
        <v/>
      </c>
      <c r="S1034" s="45"/>
    </row>
    <row r="1035" spans="14:19" x14ac:dyDescent="0.2">
      <c r="N1035" s="53" t="str">
        <f>IF(B1035="totale",SUM($N$26:N1034),IF($B1035="","",((1/$G$18*FISSO!$E$18*#REF!))))</f>
        <v/>
      </c>
      <c r="Q1035" s="56" t="str">
        <f t="shared" si="72"/>
        <v/>
      </c>
      <c r="R1035" s="53" t="str">
        <f>IF(I1035="totale",SUM($N$26:R1034),IF($B1035="","",((1/$G$18*FISSO!$E$18*#REF!))))</f>
        <v/>
      </c>
      <c r="S1035" s="45"/>
    </row>
    <row r="1036" spans="14:19" x14ac:dyDescent="0.2">
      <c r="Q1036" s="56" t="str">
        <f t="shared" si="72"/>
        <v/>
      </c>
      <c r="S1036" s="45"/>
    </row>
    <row r="1037" spans="14:19" x14ac:dyDescent="0.2">
      <c r="Q1037" s="56" t="str">
        <f t="shared" si="72"/>
        <v/>
      </c>
      <c r="S1037" s="45"/>
    </row>
    <row r="1038" spans="14:19" x14ac:dyDescent="0.2">
      <c r="Q1038" s="56" t="str">
        <f t="shared" si="72"/>
        <v/>
      </c>
      <c r="S1038" s="45"/>
    </row>
    <row r="1039" spans="14:19" x14ac:dyDescent="0.2">
      <c r="Q1039" s="56" t="str">
        <f t="shared" si="72"/>
        <v/>
      </c>
      <c r="S1039" s="45"/>
    </row>
    <row r="1040" spans="14:19" x14ac:dyDescent="0.2">
      <c r="Q1040" s="56" t="str">
        <f t="shared" si="72"/>
        <v/>
      </c>
      <c r="S1040" s="45"/>
    </row>
    <row r="1041" spans="17:19" x14ac:dyDescent="0.2">
      <c r="Q1041" s="56" t="str">
        <f t="shared" si="72"/>
        <v/>
      </c>
      <c r="S1041" s="45"/>
    </row>
    <row r="1042" spans="17:19" x14ac:dyDescent="0.2">
      <c r="Q1042" s="56" t="str">
        <f t="shared" si="72"/>
        <v/>
      </c>
      <c r="S1042" s="45"/>
    </row>
    <row r="1043" spans="17:19" x14ac:dyDescent="0.2">
      <c r="Q1043" s="56" t="str">
        <f t="shared" si="72"/>
        <v/>
      </c>
      <c r="S1043" s="45"/>
    </row>
    <row r="1044" spans="17:19" x14ac:dyDescent="0.2">
      <c r="Q1044" s="56" t="str">
        <f t="shared" si="72"/>
        <v/>
      </c>
      <c r="S1044" s="45"/>
    </row>
    <row r="1045" spans="17:19" x14ac:dyDescent="0.2">
      <c r="Q1045" s="56" t="str">
        <f t="shared" si="72"/>
        <v/>
      </c>
      <c r="S1045" s="45"/>
    </row>
    <row r="1046" spans="17:19" x14ac:dyDescent="0.2">
      <c r="Q1046" s="56" t="str">
        <f t="shared" si="72"/>
        <v/>
      </c>
      <c r="S1046" s="45"/>
    </row>
    <row r="1047" spans="17:19" x14ac:dyDescent="0.2">
      <c r="Q1047" s="56" t="str">
        <f t="shared" si="72"/>
        <v/>
      </c>
      <c r="S1047" s="45"/>
    </row>
    <row r="1048" spans="17:19" x14ac:dyDescent="0.2">
      <c r="Q1048" s="56" t="str">
        <f t="shared" si="72"/>
        <v/>
      </c>
      <c r="S1048" s="45"/>
    </row>
    <row r="1049" spans="17:19" x14ac:dyDescent="0.2">
      <c r="Q1049" s="56" t="str">
        <f t="shared" si="72"/>
        <v/>
      </c>
      <c r="S1049" s="45"/>
    </row>
    <row r="1050" spans="17:19" x14ac:dyDescent="0.2">
      <c r="Q1050" s="56" t="str">
        <f t="shared" si="72"/>
        <v/>
      </c>
      <c r="S1050" s="45"/>
    </row>
    <row r="1051" spans="17:19" x14ac:dyDescent="0.2">
      <c r="Q1051" s="56" t="str">
        <f t="shared" si="72"/>
        <v/>
      </c>
      <c r="S1051" s="45"/>
    </row>
    <row r="1052" spans="17:19" x14ac:dyDescent="0.2">
      <c r="Q1052" s="56" t="str">
        <f t="shared" si="72"/>
        <v/>
      </c>
      <c r="S1052" s="45"/>
    </row>
    <row r="1053" spans="17:19" x14ac:dyDescent="0.2">
      <c r="Q1053" s="56" t="str">
        <f t="shared" si="72"/>
        <v/>
      </c>
      <c r="S1053" s="45"/>
    </row>
    <row r="1054" spans="17:19" x14ac:dyDescent="0.2">
      <c r="Q1054" s="56" t="str">
        <f t="shared" si="72"/>
        <v/>
      </c>
      <c r="S1054" s="45"/>
    </row>
    <row r="1055" spans="17:19" x14ac:dyDescent="0.2">
      <c r="Q1055" s="56" t="str">
        <f t="shared" si="72"/>
        <v/>
      </c>
      <c r="S1055" s="45"/>
    </row>
    <row r="1056" spans="17:19" x14ac:dyDescent="0.2">
      <c r="Q1056" s="56" t="str">
        <f t="shared" si="72"/>
        <v/>
      </c>
      <c r="S1056" s="45"/>
    </row>
    <row r="1057" spans="17:19" x14ac:dyDescent="0.2">
      <c r="Q1057" s="56" t="str">
        <f t="shared" si="72"/>
        <v/>
      </c>
      <c r="S1057" s="45"/>
    </row>
    <row r="1058" spans="17:19" x14ac:dyDescent="0.2">
      <c r="Q1058" s="56" t="str">
        <f t="shared" si="72"/>
        <v/>
      </c>
      <c r="S1058" s="45"/>
    </row>
    <row r="1059" spans="17:19" x14ac:dyDescent="0.2">
      <c r="Q1059" s="56" t="str">
        <f t="shared" si="72"/>
        <v/>
      </c>
      <c r="S1059" s="45"/>
    </row>
    <row r="1060" spans="17:19" x14ac:dyDescent="0.2">
      <c r="Q1060" s="56" t="str">
        <f t="shared" si="72"/>
        <v/>
      </c>
      <c r="S1060" s="45"/>
    </row>
    <row r="1061" spans="17:19" x14ac:dyDescent="0.2">
      <c r="Q1061" s="56" t="str">
        <f t="shared" ref="Q1061:Q1076" si="73">IF(B1061="","",P1061)</f>
        <v/>
      </c>
      <c r="S1061" s="45"/>
    </row>
    <row r="1062" spans="17:19" x14ac:dyDescent="0.2">
      <c r="Q1062" s="56" t="str">
        <f t="shared" si="73"/>
        <v/>
      </c>
      <c r="S1062" s="45"/>
    </row>
    <row r="1063" spans="17:19" x14ac:dyDescent="0.2">
      <c r="Q1063" s="56" t="str">
        <f t="shared" si="73"/>
        <v/>
      </c>
      <c r="S1063" s="45"/>
    </row>
    <row r="1064" spans="17:19" x14ac:dyDescent="0.2">
      <c r="Q1064" s="56" t="str">
        <f t="shared" si="73"/>
        <v/>
      </c>
      <c r="S1064" s="45"/>
    </row>
    <row r="1065" spans="17:19" x14ac:dyDescent="0.2">
      <c r="Q1065" s="56" t="str">
        <f t="shared" si="73"/>
        <v/>
      </c>
      <c r="S1065" s="45"/>
    </row>
    <row r="1066" spans="17:19" x14ac:dyDescent="0.2">
      <c r="Q1066" s="56" t="str">
        <f t="shared" si="73"/>
        <v/>
      </c>
      <c r="S1066" s="45"/>
    </row>
    <row r="1067" spans="17:19" x14ac:dyDescent="0.2">
      <c r="Q1067" s="56" t="str">
        <f t="shared" si="73"/>
        <v/>
      </c>
      <c r="S1067" s="45"/>
    </row>
    <row r="1068" spans="17:19" x14ac:dyDescent="0.2">
      <c r="Q1068" s="56" t="str">
        <f t="shared" si="73"/>
        <v/>
      </c>
      <c r="S1068" s="45"/>
    </row>
    <row r="1069" spans="17:19" x14ac:dyDescent="0.2">
      <c r="Q1069" s="56" t="str">
        <f t="shared" si="73"/>
        <v/>
      </c>
      <c r="S1069" s="45"/>
    </row>
    <row r="1070" spans="17:19" x14ac:dyDescent="0.2">
      <c r="Q1070" s="56" t="str">
        <f t="shared" si="73"/>
        <v/>
      </c>
      <c r="S1070" s="45"/>
    </row>
    <row r="1071" spans="17:19" x14ac:dyDescent="0.2">
      <c r="Q1071" s="56" t="str">
        <f t="shared" si="73"/>
        <v/>
      </c>
      <c r="S1071" s="45"/>
    </row>
    <row r="1072" spans="17:19" x14ac:dyDescent="0.2">
      <c r="Q1072" s="56" t="str">
        <f t="shared" si="73"/>
        <v/>
      </c>
      <c r="S1072" s="45"/>
    </row>
    <row r="1073" spans="17:19" x14ac:dyDescent="0.2">
      <c r="Q1073" s="56" t="str">
        <f t="shared" si="73"/>
        <v/>
      </c>
      <c r="S1073" s="45"/>
    </row>
    <row r="1074" spans="17:19" x14ac:dyDescent="0.2">
      <c r="Q1074" s="56" t="str">
        <f t="shared" si="73"/>
        <v/>
      </c>
      <c r="S1074" s="45"/>
    </row>
    <row r="1075" spans="17:19" x14ac:dyDescent="0.2">
      <c r="Q1075" s="56" t="str">
        <f t="shared" si="73"/>
        <v/>
      </c>
      <c r="S1075" s="45"/>
    </row>
    <row r="1076" spans="17:19" x14ac:dyDescent="0.2">
      <c r="Q1076" s="56" t="str">
        <f t="shared" si="73"/>
        <v/>
      </c>
      <c r="S1076" s="45"/>
    </row>
    <row r="1077" spans="17:19" x14ac:dyDescent="0.2">
      <c r="S1077" s="45"/>
    </row>
    <row r="1078" spans="17:19" x14ac:dyDescent="0.2">
      <c r="S1078" s="45"/>
    </row>
    <row r="1079" spans="17:19" x14ac:dyDescent="0.2">
      <c r="S1079" s="45"/>
    </row>
    <row r="1080" spans="17:19" x14ac:dyDescent="0.2">
      <c r="S1080" s="45"/>
    </row>
    <row r="1081" spans="17:19" x14ac:dyDescent="0.2">
      <c r="S1081" s="45"/>
    </row>
    <row r="1082" spans="17:19" x14ac:dyDescent="0.2">
      <c r="S1082" s="45"/>
    </row>
    <row r="1083" spans="17:19" x14ac:dyDescent="0.2">
      <c r="S1083" s="45"/>
    </row>
    <row r="1084" spans="17:19" x14ac:dyDescent="0.2">
      <c r="S1084" s="45"/>
    </row>
    <row r="1085" spans="17:19" x14ac:dyDescent="0.2">
      <c r="S1085" s="45"/>
    </row>
    <row r="1086" spans="17:19" x14ac:dyDescent="0.2">
      <c r="S1086" s="45"/>
    </row>
    <row r="1087" spans="17:19" x14ac:dyDescent="0.2">
      <c r="S1087" s="45"/>
    </row>
    <row r="1088" spans="17:19" x14ac:dyDescent="0.2">
      <c r="S1088" s="45"/>
    </row>
    <row r="1089" spans="19:19" x14ac:dyDescent="0.2">
      <c r="S1089" s="45"/>
    </row>
    <row r="1090" spans="19:19" x14ac:dyDescent="0.2">
      <c r="S1090" s="45"/>
    </row>
    <row r="1091" spans="19:19" x14ac:dyDescent="0.2">
      <c r="S1091" s="45"/>
    </row>
    <row r="1092" spans="19:19" x14ac:dyDescent="0.2">
      <c r="S1092" s="45"/>
    </row>
    <row r="1093" spans="19:19" x14ac:dyDescent="0.2">
      <c r="S1093" s="45"/>
    </row>
    <row r="1094" spans="19:19" x14ac:dyDescent="0.2">
      <c r="S1094" s="45"/>
    </row>
    <row r="1095" spans="19:19" x14ac:dyDescent="0.2">
      <c r="S1095" s="45"/>
    </row>
    <row r="1096" spans="19:19" x14ac:dyDescent="0.2">
      <c r="S1096" s="45"/>
    </row>
    <row r="1097" spans="19:19" x14ac:dyDescent="0.2">
      <c r="S1097" s="45"/>
    </row>
    <row r="1098" spans="19:19" x14ac:dyDescent="0.2">
      <c r="S1098" s="45"/>
    </row>
    <row r="1099" spans="19:19" x14ac:dyDescent="0.2">
      <c r="S1099" s="45"/>
    </row>
    <row r="1100" spans="19:19" x14ac:dyDescent="0.2">
      <c r="S1100" s="45"/>
    </row>
    <row r="1101" spans="19:19" x14ac:dyDescent="0.2">
      <c r="S1101" s="45"/>
    </row>
    <row r="1102" spans="19:19" x14ac:dyDescent="0.2">
      <c r="S1102" s="45"/>
    </row>
    <row r="1103" spans="19:19" x14ac:dyDescent="0.2">
      <c r="S1103" s="45"/>
    </row>
    <row r="1104" spans="19:19" x14ac:dyDescent="0.2">
      <c r="S1104" s="45"/>
    </row>
    <row r="1105" spans="19:19" x14ac:dyDescent="0.2">
      <c r="S1105" s="45"/>
    </row>
    <row r="1106" spans="19:19" x14ac:dyDescent="0.2">
      <c r="S1106" s="45"/>
    </row>
    <row r="1107" spans="19:19" x14ac:dyDescent="0.2">
      <c r="S1107" s="45"/>
    </row>
    <row r="1108" spans="19:19" x14ac:dyDescent="0.2">
      <c r="S1108" s="45"/>
    </row>
    <row r="1109" spans="19:19" x14ac:dyDescent="0.2">
      <c r="S1109" s="45"/>
    </row>
    <row r="1110" spans="19:19" x14ac:dyDescent="0.2">
      <c r="S1110" s="45"/>
    </row>
    <row r="1111" spans="19:19" x14ac:dyDescent="0.2">
      <c r="S1111" s="45"/>
    </row>
    <row r="1112" spans="19:19" x14ac:dyDescent="0.2">
      <c r="S1112" s="45"/>
    </row>
    <row r="1113" spans="19:19" x14ac:dyDescent="0.2">
      <c r="S1113" s="45"/>
    </row>
    <row r="1114" spans="19:19" x14ac:dyDescent="0.2">
      <c r="S1114" s="45"/>
    </row>
    <row r="1115" spans="19:19" x14ac:dyDescent="0.2">
      <c r="S1115" s="45"/>
    </row>
    <row r="1116" spans="19:19" x14ac:dyDescent="0.2">
      <c r="S1116" s="45"/>
    </row>
    <row r="1117" spans="19:19" x14ac:dyDescent="0.2">
      <c r="S1117" s="45"/>
    </row>
    <row r="1118" spans="19:19" x14ac:dyDescent="0.2">
      <c r="S1118" s="45"/>
    </row>
    <row r="1119" spans="19:19" x14ac:dyDescent="0.2">
      <c r="S1119" s="45"/>
    </row>
    <row r="1120" spans="19:19" x14ac:dyDescent="0.2">
      <c r="S1120" s="45"/>
    </row>
    <row r="1121" spans="19:19" x14ac:dyDescent="0.2">
      <c r="S1121" s="45"/>
    </row>
    <row r="1122" spans="19:19" x14ac:dyDescent="0.2">
      <c r="S1122" s="45"/>
    </row>
    <row r="1123" spans="19:19" x14ac:dyDescent="0.2">
      <c r="S1123" s="45"/>
    </row>
    <row r="1124" spans="19:19" x14ac:dyDescent="0.2">
      <c r="S1124" s="45"/>
    </row>
    <row r="1125" spans="19:19" x14ac:dyDescent="0.2">
      <c r="S1125" s="45"/>
    </row>
    <row r="1126" spans="19:19" x14ac:dyDescent="0.2">
      <c r="S1126" s="45"/>
    </row>
    <row r="1127" spans="19:19" x14ac:dyDescent="0.2">
      <c r="S1127" s="45"/>
    </row>
    <row r="1128" spans="19:19" x14ac:dyDescent="0.2">
      <c r="S1128" s="45"/>
    </row>
    <row r="1129" spans="19:19" x14ac:dyDescent="0.2">
      <c r="S1129" s="45"/>
    </row>
    <row r="1130" spans="19:19" x14ac:dyDescent="0.2">
      <c r="S1130" s="45"/>
    </row>
    <row r="1131" spans="19:19" x14ac:dyDescent="0.2">
      <c r="S1131" s="45"/>
    </row>
    <row r="1132" spans="19:19" x14ac:dyDescent="0.2">
      <c r="S1132" s="45"/>
    </row>
    <row r="1133" spans="19:19" x14ac:dyDescent="0.2">
      <c r="S1133" s="45"/>
    </row>
    <row r="1134" spans="19:19" x14ac:dyDescent="0.2">
      <c r="S1134" s="45"/>
    </row>
    <row r="1135" spans="19:19" x14ac:dyDescent="0.2">
      <c r="S1135" s="45"/>
    </row>
    <row r="1136" spans="19:19" x14ac:dyDescent="0.2">
      <c r="S1136" s="45"/>
    </row>
    <row r="1137" spans="19:19" x14ac:dyDescent="0.2">
      <c r="S1137" s="45"/>
    </row>
    <row r="1138" spans="19:19" x14ac:dyDescent="0.2">
      <c r="S1138" s="45"/>
    </row>
    <row r="1139" spans="19:19" x14ac:dyDescent="0.2">
      <c r="S1139" s="45"/>
    </row>
    <row r="1140" spans="19:19" x14ac:dyDescent="0.2">
      <c r="S1140" s="45"/>
    </row>
    <row r="1141" spans="19:19" x14ac:dyDescent="0.2">
      <c r="S1141" s="45"/>
    </row>
    <row r="1142" spans="19:19" x14ac:dyDescent="0.2">
      <c r="S1142" s="45"/>
    </row>
    <row r="1143" spans="19:19" x14ac:dyDescent="0.2">
      <c r="S1143" s="45"/>
    </row>
    <row r="1144" spans="19:19" x14ac:dyDescent="0.2">
      <c r="S1144" s="45"/>
    </row>
    <row r="1145" spans="19:19" x14ac:dyDescent="0.2">
      <c r="S1145" s="45"/>
    </row>
    <row r="1146" spans="19:19" x14ac:dyDescent="0.2">
      <c r="S1146" s="45"/>
    </row>
    <row r="1147" spans="19:19" x14ac:dyDescent="0.2">
      <c r="S1147" s="45"/>
    </row>
    <row r="1148" spans="19:19" x14ac:dyDescent="0.2">
      <c r="S1148" s="45"/>
    </row>
    <row r="1149" spans="19:19" x14ac:dyDescent="0.2">
      <c r="S1149" s="45"/>
    </row>
    <row r="1150" spans="19:19" x14ac:dyDescent="0.2">
      <c r="S1150" s="45"/>
    </row>
    <row r="1151" spans="19:19" x14ac:dyDescent="0.2">
      <c r="S1151" s="45"/>
    </row>
    <row r="1152" spans="19:19" x14ac:dyDescent="0.2">
      <c r="S1152" s="45"/>
    </row>
    <row r="1153" spans="19:19" x14ac:dyDescent="0.2">
      <c r="S1153" s="45"/>
    </row>
    <row r="1154" spans="19:19" x14ac:dyDescent="0.2">
      <c r="S1154" s="45"/>
    </row>
    <row r="1155" spans="19:19" x14ac:dyDescent="0.2">
      <c r="S1155" s="45"/>
    </row>
    <row r="1156" spans="19:19" x14ac:dyDescent="0.2">
      <c r="S1156" s="45"/>
    </row>
    <row r="1157" spans="19:19" x14ac:dyDescent="0.2">
      <c r="S1157" s="45"/>
    </row>
    <row r="1158" spans="19:19" x14ac:dyDescent="0.2">
      <c r="S1158" s="45"/>
    </row>
    <row r="1159" spans="19:19" x14ac:dyDescent="0.2">
      <c r="S1159" s="45"/>
    </row>
    <row r="1160" spans="19:19" x14ac:dyDescent="0.2">
      <c r="S1160" s="45"/>
    </row>
    <row r="1161" spans="19:19" x14ac:dyDescent="0.2">
      <c r="S1161" s="45"/>
    </row>
    <row r="1162" spans="19:19" x14ac:dyDescent="0.2">
      <c r="S1162" s="45"/>
    </row>
    <row r="1163" spans="19:19" x14ac:dyDescent="0.2">
      <c r="S1163" s="45"/>
    </row>
    <row r="1164" spans="19:19" x14ac:dyDescent="0.2">
      <c r="S1164" s="45"/>
    </row>
    <row r="1165" spans="19:19" x14ac:dyDescent="0.2">
      <c r="S1165" s="45"/>
    </row>
    <row r="1166" spans="19:19" x14ac:dyDescent="0.2">
      <c r="S1166" s="45"/>
    </row>
    <row r="1167" spans="19:19" x14ac:dyDescent="0.2">
      <c r="S1167" s="45"/>
    </row>
    <row r="1168" spans="19:19" x14ac:dyDescent="0.2">
      <c r="S1168" s="45"/>
    </row>
    <row r="1169" spans="19:19" x14ac:dyDescent="0.2">
      <c r="S1169" s="45"/>
    </row>
    <row r="1170" spans="19:19" x14ac:dyDescent="0.2">
      <c r="S1170" s="45"/>
    </row>
    <row r="1171" spans="19:19" x14ac:dyDescent="0.2">
      <c r="S1171" s="45"/>
    </row>
    <row r="1172" spans="19:19" x14ac:dyDescent="0.2">
      <c r="S1172" s="45"/>
    </row>
    <row r="1173" spans="19:19" x14ac:dyDescent="0.2">
      <c r="S1173" s="45"/>
    </row>
    <row r="1174" spans="19:19" x14ac:dyDescent="0.2">
      <c r="S1174" s="45"/>
    </row>
    <row r="1175" spans="19:19" x14ac:dyDescent="0.2">
      <c r="S1175" s="45"/>
    </row>
    <row r="1176" spans="19:19" x14ac:dyDescent="0.2">
      <c r="S1176" s="45"/>
    </row>
    <row r="1177" spans="19:19" x14ac:dyDescent="0.2">
      <c r="S1177" s="45"/>
    </row>
    <row r="1178" spans="19:19" x14ac:dyDescent="0.2">
      <c r="S1178" s="45"/>
    </row>
    <row r="1179" spans="19:19" x14ac:dyDescent="0.2">
      <c r="S1179" s="45"/>
    </row>
    <row r="1180" spans="19:19" x14ac:dyDescent="0.2">
      <c r="S1180" s="45"/>
    </row>
    <row r="1181" spans="19:19" x14ac:dyDescent="0.2">
      <c r="S1181" s="45"/>
    </row>
    <row r="1182" spans="19:19" x14ac:dyDescent="0.2">
      <c r="S1182" s="45"/>
    </row>
    <row r="1183" spans="19:19" x14ac:dyDescent="0.2">
      <c r="S1183" s="45"/>
    </row>
    <row r="1184" spans="19:19" x14ac:dyDescent="0.2">
      <c r="S1184" s="45"/>
    </row>
    <row r="1185" spans="19:19" x14ac:dyDescent="0.2">
      <c r="S1185" s="45"/>
    </row>
    <row r="1186" spans="19:19" x14ac:dyDescent="0.2">
      <c r="S1186" s="45"/>
    </row>
    <row r="1187" spans="19:19" x14ac:dyDescent="0.2">
      <c r="S1187" s="45"/>
    </row>
    <row r="1188" spans="19:19" x14ac:dyDescent="0.2">
      <c r="S1188" s="45"/>
    </row>
    <row r="1189" spans="19:19" x14ac:dyDescent="0.2">
      <c r="S1189" s="45"/>
    </row>
    <row r="1190" spans="19:19" x14ac:dyDescent="0.2">
      <c r="S1190" s="45"/>
    </row>
    <row r="1191" spans="19:19" x14ac:dyDescent="0.2">
      <c r="S1191" s="45"/>
    </row>
    <row r="1192" spans="19:19" x14ac:dyDescent="0.2">
      <c r="S1192" s="45"/>
    </row>
    <row r="1193" spans="19:19" x14ac:dyDescent="0.2">
      <c r="S1193" s="45"/>
    </row>
    <row r="1194" spans="19:19" x14ac:dyDescent="0.2">
      <c r="S1194" s="45"/>
    </row>
    <row r="1195" spans="19:19" x14ac:dyDescent="0.2">
      <c r="S1195" s="45"/>
    </row>
    <row r="1196" spans="19:19" x14ac:dyDescent="0.2">
      <c r="S1196" s="45"/>
    </row>
    <row r="1197" spans="19:19" x14ac:dyDescent="0.2">
      <c r="S1197" s="45"/>
    </row>
    <row r="1198" spans="19:19" x14ac:dyDescent="0.2">
      <c r="S1198" s="45"/>
    </row>
    <row r="1199" spans="19:19" x14ac:dyDescent="0.2">
      <c r="S1199" s="45"/>
    </row>
    <row r="1200" spans="19:19" x14ac:dyDescent="0.2">
      <c r="S1200" s="45"/>
    </row>
    <row r="1201" spans="19:19" x14ac:dyDescent="0.2">
      <c r="S1201" s="45"/>
    </row>
    <row r="1202" spans="19:19" x14ac:dyDescent="0.2">
      <c r="S1202" s="45"/>
    </row>
    <row r="1203" spans="19:19" x14ac:dyDescent="0.2">
      <c r="S1203" s="45"/>
    </row>
    <row r="1204" spans="19:19" x14ac:dyDescent="0.2">
      <c r="S1204" s="45"/>
    </row>
    <row r="1205" spans="19:19" x14ac:dyDescent="0.2">
      <c r="S1205" s="45"/>
    </row>
    <row r="1206" spans="19:19" x14ac:dyDescent="0.2">
      <c r="S1206" s="45"/>
    </row>
    <row r="1207" spans="19:19" x14ac:dyDescent="0.2">
      <c r="S1207" s="45"/>
    </row>
    <row r="1208" spans="19:19" x14ac:dyDescent="0.2">
      <c r="S1208" s="45"/>
    </row>
    <row r="1209" spans="19:19" x14ac:dyDescent="0.2">
      <c r="S1209" s="45"/>
    </row>
    <row r="1210" spans="19:19" x14ac:dyDescent="0.2">
      <c r="S1210" s="45"/>
    </row>
    <row r="1211" spans="19:19" x14ac:dyDescent="0.2">
      <c r="S1211" s="45"/>
    </row>
    <row r="1212" spans="19:19" x14ac:dyDescent="0.2">
      <c r="S1212" s="45"/>
    </row>
    <row r="1213" spans="19:19" x14ac:dyDescent="0.2">
      <c r="S1213" s="45"/>
    </row>
    <row r="1214" spans="19:19" x14ac:dyDescent="0.2">
      <c r="S1214" s="45"/>
    </row>
    <row r="1215" spans="19:19" x14ac:dyDescent="0.2">
      <c r="S1215" s="45"/>
    </row>
    <row r="1216" spans="19:19" x14ac:dyDescent="0.2">
      <c r="S1216" s="45"/>
    </row>
    <row r="1217" spans="19:19" x14ac:dyDescent="0.2">
      <c r="S1217" s="45"/>
    </row>
    <row r="1218" spans="19:19" x14ac:dyDescent="0.2">
      <c r="S1218" s="45"/>
    </row>
    <row r="1219" spans="19:19" x14ac:dyDescent="0.2">
      <c r="S1219" s="45"/>
    </row>
    <row r="1220" spans="19:19" x14ac:dyDescent="0.2">
      <c r="S1220" s="45"/>
    </row>
    <row r="1221" spans="19:19" x14ac:dyDescent="0.2">
      <c r="S1221" s="45"/>
    </row>
    <row r="1222" spans="19:19" x14ac:dyDescent="0.2">
      <c r="S1222" s="45"/>
    </row>
    <row r="1223" spans="19:19" x14ac:dyDescent="0.2">
      <c r="S1223" s="45"/>
    </row>
    <row r="1224" spans="19:19" x14ac:dyDescent="0.2">
      <c r="S1224" s="45"/>
    </row>
    <row r="1225" spans="19:19" x14ac:dyDescent="0.2">
      <c r="S1225" s="45"/>
    </row>
    <row r="1226" spans="19:19" x14ac:dyDescent="0.2">
      <c r="S1226" s="45"/>
    </row>
    <row r="1227" spans="19:19" x14ac:dyDescent="0.2">
      <c r="S1227" s="45"/>
    </row>
    <row r="1228" spans="19:19" x14ac:dyDescent="0.2">
      <c r="S1228" s="45"/>
    </row>
    <row r="1229" spans="19:19" x14ac:dyDescent="0.2">
      <c r="S1229" s="45"/>
    </row>
    <row r="1230" spans="19:19" x14ac:dyDescent="0.2">
      <c r="S1230" s="45"/>
    </row>
    <row r="1231" spans="19:19" x14ac:dyDescent="0.2">
      <c r="S1231" s="45"/>
    </row>
    <row r="1232" spans="19:19" x14ac:dyDescent="0.2">
      <c r="S1232" s="45"/>
    </row>
    <row r="1233" spans="19:19" x14ac:dyDescent="0.2">
      <c r="S1233" s="45"/>
    </row>
    <row r="1234" spans="19:19" x14ac:dyDescent="0.2">
      <c r="S1234" s="45"/>
    </row>
    <row r="1235" spans="19:19" x14ac:dyDescent="0.2">
      <c r="S1235" s="45"/>
    </row>
    <row r="1236" spans="19:19" x14ac:dyDescent="0.2">
      <c r="S1236" s="45"/>
    </row>
    <row r="1237" spans="19:19" x14ac:dyDescent="0.2">
      <c r="S1237" s="45"/>
    </row>
  </sheetData>
  <mergeCells count="17">
    <mergeCell ref="R23:R25"/>
    <mergeCell ref="C8:R8"/>
    <mergeCell ref="M22:N22"/>
    <mergeCell ref="B327:C327"/>
    <mergeCell ref="P22:R22"/>
    <mergeCell ref="B23:B25"/>
    <mergeCell ref="C23:C25"/>
    <mergeCell ref="D23:D25"/>
    <mergeCell ref="K23:K25"/>
    <mergeCell ref="M23:M25"/>
    <mergeCell ref="D10:K10"/>
    <mergeCell ref="D12:K12"/>
    <mergeCell ref="N23:N25"/>
    <mergeCell ref="Q23:Q25"/>
    <mergeCell ref="I23:I25"/>
    <mergeCell ref="L23:L25"/>
    <mergeCell ref="F23:F25"/>
  </mergeCells>
  <phoneticPr fontId="0" type="noConversion"/>
  <pageMargins left="0.22" right="0.37" top="1" bottom="1" header="0.5" footer="0.5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FISSO</vt:lpstr>
      <vt:lpstr>ammortamentoA</vt:lpstr>
      <vt:lpstr>ammortamentoB</vt:lpstr>
      <vt:lpstr>ammortamentoB!Area_stampa</vt:lpstr>
    </vt:vector>
  </TitlesOfParts>
  <Company>ENPAV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lvittorini</dc:creator>
  <cp:lastModifiedBy>Eleonora De Santis</cp:lastModifiedBy>
  <cp:lastPrinted>2015-02-19T14:15:15Z</cp:lastPrinted>
  <dcterms:created xsi:type="dcterms:W3CDTF">2004-12-10T08:18:45Z</dcterms:created>
  <dcterms:modified xsi:type="dcterms:W3CDTF">2025-04-02T15:18:14Z</dcterms:modified>
</cp:coreProperties>
</file>