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Y:\TESTI SITO\testi\2025\ENPAV+\prestiti\APRILE\"/>
    </mc:Choice>
  </mc:AlternateContent>
  <xr:revisionPtr revIDLastSave="0" documentId="8_{D16F0F11-3651-447B-9EA6-00784087BB11}" xr6:coauthVersionLast="47" xr6:coauthVersionMax="47" xr10:uidLastSave="{00000000-0000-0000-0000-000000000000}"/>
  <bookViews>
    <workbookView xWindow="7200" yWindow="4245" windowWidth="21600" windowHeight="11235" tabRatio="695" xr2:uid="{A4DA846A-C01E-4209-8B3B-82432439FAE2}"/>
  </bookViews>
  <sheets>
    <sheet name="FISSO" sheetId="2" r:id="rId1"/>
    <sheet name="ammortamentoA" sheetId="4" state="hidden" r:id="rId2"/>
    <sheet name="ammotramentoB" sheetId="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B17" i="2"/>
  <c r="J20" i="6"/>
  <c r="J17" i="6"/>
  <c r="B26" i="6"/>
  <c r="D17" i="6"/>
  <c r="D18" i="6"/>
  <c r="S127" i="6"/>
  <c r="S126" i="6"/>
  <c r="S125" i="6"/>
  <c r="S124" i="6"/>
  <c r="S123" i="6"/>
  <c r="S122" i="6"/>
  <c r="S121" i="6"/>
  <c r="S120" i="6"/>
  <c r="T120" i="6"/>
  <c r="S119" i="6"/>
  <c r="S118" i="6"/>
  <c r="S117" i="6"/>
  <c r="S116" i="6"/>
  <c r="S115" i="6"/>
  <c r="S114" i="6"/>
  <c r="S113" i="6"/>
  <c r="S112" i="6"/>
  <c r="S111" i="6"/>
  <c r="G14" i="6"/>
  <c r="G12" i="6"/>
  <c r="G12" i="4"/>
  <c r="G10" i="4"/>
  <c r="E18" i="4"/>
  <c r="C24" i="4"/>
  <c r="I15" i="4"/>
  <c r="B26" i="4"/>
  <c r="E16" i="4"/>
  <c r="E15" i="4"/>
  <c r="I16" i="4"/>
  <c r="B25" i="4"/>
  <c r="B30" i="4"/>
  <c r="B41" i="4"/>
  <c r="B45" i="4"/>
  <c r="B50" i="4"/>
  <c r="B53" i="4"/>
  <c r="B57" i="4"/>
  <c r="B61" i="4"/>
  <c r="B66" i="4"/>
  <c r="B70" i="4"/>
  <c r="B76" i="4"/>
  <c r="B80" i="4"/>
  <c r="B81" i="4"/>
  <c r="B82" i="4"/>
  <c r="B84" i="4"/>
  <c r="B86" i="4"/>
  <c r="B89" i="4"/>
  <c r="B90" i="4"/>
  <c r="B91" i="4"/>
  <c r="B92" i="4"/>
  <c r="B94" i="4"/>
  <c r="B95" i="4"/>
  <c r="B97" i="4"/>
  <c r="B98" i="4"/>
  <c r="B99" i="4"/>
  <c r="B100" i="4"/>
  <c r="B102" i="4"/>
  <c r="B103" i="4"/>
  <c r="B105" i="4"/>
  <c r="B106" i="4"/>
  <c r="B107" i="4"/>
  <c r="B108" i="4"/>
  <c r="B110" i="4"/>
  <c r="B111" i="4"/>
  <c r="B113" i="4"/>
  <c r="B114" i="4"/>
  <c r="B115" i="4"/>
  <c r="B116" i="4"/>
  <c r="B118" i="4"/>
  <c r="B119" i="4"/>
  <c r="B121" i="4"/>
  <c r="B122" i="4"/>
  <c r="B123" i="4"/>
  <c r="B124" i="4"/>
  <c r="B126" i="4"/>
  <c r="B127" i="4"/>
  <c r="B129" i="4"/>
  <c r="B130" i="4"/>
  <c r="B131" i="4"/>
  <c r="B132" i="4"/>
  <c r="B134" i="4"/>
  <c r="B135" i="4"/>
  <c r="B137" i="4"/>
  <c r="B138" i="4"/>
  <c r="B139" i="4"/>
  <c r="B140" i="4"/>
  <c r="B142" i="4"/>
  <c r="B143" i="4"/>
  <c r="B145" i="4"/>
  <c r="B146" i="4"/>
  <c r="B147" i="4"/>
  <c r="B148" i="4"/>
  <c r="B150" i="4"/>
  <c r="B151" i="4"/>
  <c r="B153" i="4"/>
  <c r="B154" i="4"/>
  <c r="B155" i="4"/>
  <c r="B156" i="4"/>
  <c r="B158" i="4"/>
  <c r="B159" i="4"/>
  <c r="B161" i="4"/>
  <c r="B162" i="4"/>
  <c r="B163" i="4"/>
  <c r="B164" i="4"/>
  <c r="B166" i="4"/>
  <c r="B167" i="4"/>
  <c r="B169" i="4"/>
  <c r="B170" i="4"/>
  <c r="B171" i="4"/>
  <c r="B172" i="4"/>
  <c r="B174" i="4"/>
  <c r="B175" i="4"/>
  <c r="B177" i="4"/>
  <c r="B178" i="4"/>
  <c r="B179" i="4"/>
  <c r="B180" i="4"/>
  <c r="B182" i="4"/>
  <c r="B183" i="4"/>
  <c r="B185" i="4"/>
  <c r="B186" i="4"/>
  <c r="B187" i="4"/>
  <c r="B188" i="4"/>
  <c r="B190" i="4"/>
  <c r="B191" i="4"/>
  <c r="B193" i="4"/>
  <c r="B194" i="4"/>
  <c r="B195" i="4"/>
  <c r="B196" i="4"/>
  <c r="B198" i="4"/>
  <c r="B199" i="4"/>
  <c r="B201" i="4"/>
  <c r="B202" i="4"/>
  <c r="B203" i="4"/>
  <c r="B204" i="4"/>
  <c r="B206" i="4"/>
  <c r="B207" i="4"/>
  <c r="B209" i="4"/>
  <c r="B210" i="4"/>
  <c r="B211" i="4"/>
  <c r="B212" i="4"/>
  <c r="B214" i="4"/>
  <c r="B215" i="4"/>
  <c r="B217" i="4"/>
  <c r="B218" i="4"/>
  <c r="B219" i="4"/>
  <c r="B220" i="4"/>
  <c r="B222" i="4"/>
  <c r="B223" i="4"/>
  <c r="B225" i="4"/>
  <c r="B226" i="4"/>
  <c r="B227" i="4"/>
  <c r="B228" i="4"/>
  <c r="B230" i="4"/>
  <c r="B231" i="4"/>
  <c r="B233" i="4"/>
  <c r="B234" i="4"/>
  <c r="B235" i="4"/>
  <c r="B236" i="4"/>
  <c r="B238" i="4"/>
  <c r="B239" i="4"/>
  <c r="B241" i="4"/>
  <c r="B242" i="4"/>
  <c r="B243" i="4"/>
  <c r="B244" i="4"/>
  <c r="B246" i="4"/>
  <c r="B247" i="4"/>
  <c r="B249" i="4"/>
  <c r="B250" i="4"/>
  <c r="B251" i="4"/>
  <c r="B252" i="4"/>
  <c r="B254" i="4"/>
  <c r="B255" i="4"/>
  <c r="B257" i="4"/>
  <c r="B258" i="4"/>
  <c r="B259" i="4"/>
  <c r="B260" i="4"/>
  <c r="B262" i="4"/>
  <c r="E261" i="4"/>
  <c r="B263" i="4"/>
  <c r="B265" i="4"/>
  <c r="B266" i="4"/>
  <c r="G266" i="4"/>
  <c r="B267" i="4"/>
  <c r="B268" i="4"/>
  <c r="G268" i="4"/>
  <c r="B270" i="4"/>
  <c r="B271" i="4"/>
  <c r="B273" i="4"/>
  <c r="B274" i="4"/>
  <c r="B275" i="4"/>
  <c r="B276" i="4"/>
  <c r="E275" i="4"/>
  <c r="B278" i="4"/>
  <c r="E277" i="4"/>
  <c r="B279" i="4"/>
  <c r="B281" i="4"/>
  <c r="B282" i="4"/>
  <c r="G282" i="4"/>
  <c r="B283" i="4"/>
  <c r="B284" i="4"/>
  <c r="G284" i="4"/>
  <c r="B286" i="4"/>
  <c r="B287" i="4"/>
  <c r="B289" i="4"/>
  <c r="B290" i="4"/>
  <c r="B291" i="4"/>
  <c r="B292" i="4"/>
  <c r="E291" i="4"/>
  <c r="B294" i="4"/>
  <c r="E293" i="4"/>
  <c r="B295" i="4"/>
  <c r="B297" i="4"/>
  <c r="B298" i="4"/>
  <c r="G298" i="4"/>
  <c r="B299" i="4"/>
  <c r="B300" i="4"/>
  <c r="G300" i="4"/>
  <c r="B302" i="4"/>
  <c r="B303" i="4"/>
  <c r="B305" i="4"/>
  <c r="B306" i="4"/>
  <c r="B307" i="4"/>
  <c r="B308" i="4"/>
  <c r="E307" i="4"/>
  <c r="B310" i="4"/>
  <c r="E309" i="4"/>
  <c r="B311" i="4"/>
  <c r="B313" i="4"/>
  <c r="B314" i="4"/>
  <c r="G314" i="4"/>
  <c r="B315" i="4"/>
  <c r="B316" i="4"/>
  <c r="G316" i="4"/>
  <c r="B318" i="4"/>
  <c r="B319" i="4"/>
  <c r="B321" i="4"/>
  <c r="B322" i="4"/>
  <c r="B323" i="4"/>
  <c r="B324" i="4"/>
  <c r="E323" i="4"/>
  <c r="B326" i="4"/>
  <c r="E325" i="4"/>
  <c r="B327" i="4"/>
  <c r="B329" i="4"/>
  <c r="B330" i="4"/>
  <c r="G330" i="4"/>
  <c r="B331" i="4"/>
  <c r="B332" i="4"/>
  <c r="G332" i="4"/>
  <c r="B334" i="4"/>
  <c r="B335" i="4"/>
  <c r="B337" i="4"/>
  <c r="D337" i="4"/>
  <c r="B338" i="4"/>
  <c r="G338" i="4"/>
  <c r="B339" i="4"/>
  <c r="H339" i="4"/>
  <c r="B340" i="4"/>
  <c r="B342" i="4"/>
  <c r="H342" i="4"/>
  <c r="B343" i="4"/>
  <c r="H343" i="4"/>
  <c r="B345" i="4"/>
  <c r="B346" i="4"/>
  <c r="G346" i="4"/>
  <c r="B347" i="4"/>
  <c r="B348" i="4"/>
  <c r="C349" i="4"/>
  <c r="B350" i="4"/>
  <c r="H350" i="4"/>
  <c r="B351" i="4"/>
  <c r="I351" i="4"/>
  <c r="B353" i="4"/>
  <c r="I353" i="4"/>
  <c r="B354" i="4"/>
  <c r="G354" i="4"/>
  <c r="B355" i="4"/>
  <c r="B356" i="4"/>
  <c r="B358" i="4"/>
  <c r="H358" i="4"/>
  <c r="B359" i="4"/>
  <c r="I359" i="4"/>
  <c r="B361" i="4"/>
  <c r="B362" i="4"/>
  <c r="F361" i="4"/>
  <c r="B363" i="4"/>
  <c r="C364" i="4"/>
  <c r="B364" i="4"/>
  <c r="B366" i="4"/>
  <c r="G366" i="4"/>
  <c r="B368" i="4"/>
  <c r="I368" i="4"/>
  <c r="B369" i="4"/>
  <c r="H369" i="4"/>
  <c r="B370" i="4"/>
  <c r="C371" i="4"/>
  <c r="B371" i="4"/>
  <c r="G371" i="4"/>
  <c r="B372" i="4"/>
  <c r="D372" i="4"/>
  <c r="B373" i="4"/>
  <c r="G373" i="4"/>
  <c r="B374" i="4"/>
  <c r="B375" i="4"/>
  <c r="H375" i="4"/>
  <c r="B377" i="4"/>
  <c r="C378" i="4"/>
  <c r="B379" i="4"/>
  <c r="E378" i="4"/>
  <c r="B380" i="4"/>
  <c r="H380" i="4"/>
  <c r="B382" i="4"/>
  <c r="G382" i="4"/>
  <c r="B384" i="4"/>
  <c r="I384" i="4"/>
  <c r="B385" i="4"/>
  <c r="F384" i="4"/>
  <c r="B386" i="4"/>
  <c r="B387" i="4"/>
  <c r="F386" i="4"/>
  <c r="B388" i="4"/>
  <c r="I388" i="4"/>
  <c r="D387" i="4"/>
  <c r="C387" i="4"/>
  <c r="H386" i="4"/>
  <c r="C385" i="4"/>
  <c r="H384" i="4"/>
  <c r="C383" i="4"/>
  <c r="E381" i="4"/>
  <c r="I379" i="4"/>
  <c r="G379" i="4"/>
  <c r="E379" i="4"/>
  <c r="G377" i="4"/>
  <c r="F376" i="4"/>
  <c r="C376" i="4"/>
  <c r="C374" i="4"/>
  <c r="I373" i="4"/>
  <c r="H373" i="4"/>
  <c r="D373" i="4"/>
  <c r="H372" i="4"/>
  <c r="E372" i="4"/>
  <c r="F372" i="4"/>
  <c r="E371" i="4"/>
  <c r="H370" i="4"/>
  <c r="E370" i="4"/>
  <c r="I369" i="4"/>
  <c r="D369" i="4"/>
  <c r="H368" i="4"/>
  <c r="E368" i="4"/>
  <c r="C367" i="4"/>
  <c r="H366" i="4"/>
  <c r="D366" i="4"/>
  <c r="E365" i="4"/>
  <c r="C365" i="4"/>
  <c r="H364" i="4"/>
  <c r="G364" i="4"/>
  <c r="D363" i="4"/>
  <c r="F363" i="4"/>
  <c r="I362" i="4"/>
  <c r="C362" i="4"/>
  <c r="I361" i="4"/>
  <c r="H361" i="4"/>
  <c r="G361" i="4"/>
  <c r="E361" i="4"/>
  <c r="F360" i="4"/>
  <c r="C360" i="4"/>
  <c r="G359" i="4"/>
  <c r="I358" i="4"/>
  <c r="G358" i="4"/>
  <c r="E358" i="4"/>
  <c r="E357" i="4"/>
  <c r="F357" i="4"/>
  <c r="C356" i="4"/>
  <c r="I355" i="4"/>
  <c r="G355" i="4"/>
  <c r="D355" i="4"/>
  <c r="C355" i="4"/>
  <c r="I354" i="4"/>
  <c r="H354" i="4"/>
  <c r="D354" i="4"/>
  <c r="E354" i="4"/>
  <c r="C354" i="4"/>
  <c r="H353" i="4"/>
  <c r="G353" i="4"/>
  <c r="E353" i="4"/>
  <c r="F353" i="4"/>
  <c r="F352" i="4"/>
  <c r="C352" i="4"/>
  <c r="H351" i="4"/>
  <c r="G351" i="4"/>
  <c r="I350" i="4"/>
  <c r="G350" i="4"/>
  <c r="E350" i="4"/>
  <c r="F350" i="4"/>
  <c r="F349" i="4"/>
  <c r="C348" i="4"/>
  <c r="G347" i="4"/>
  <c r="D347" i="4"/>
  <c r="F347" i="4"/>
  <c r="C347" i="4"/>
  <c r="I346" i="4"/>
  <c r="H346" i="4"/>
  <c r="D346" i="4"/>
  <c r="C346" i="4"/>
  <c r="I345" i="4"/>
  <c r="H345" i="4"/>
  <c r="G345" i="4"/>
  <c r="E345" i="4"/>
  <c r="F345" i="4"/>
  <c r="F344" i="4"/>
  <c r="C344" i="4"/>
  <c r="D343" i="4"/>
  <c r="I342" i="4"/>
  <c r="F342" i="4"/>
  <c r="F341" i="4"/>
  <c r="C341" i="4"/>
  <c r="H340" i="4"/>
  <c r="G340" i="4"/>
  <c r="C340" i="4"/>
  <c r="G339" i="4"/>
  <c r="F339" i="4"/>
  <c r="C339" i="4"/>
  <c r="I338" i="4"/>
  <c r="H338" i="4"/>
  <c r="D338" i="4"/>
  <c r="E338" i="4"/>
  <c r="C338" i="4"/>
  <c r="H337" i="4"/>
  <c r="G337" i="4"/>
  <c r="E337" i="4"/>
  <c r="F337" i="4"/>
  <c r="E336" i="4"/>
  <c r="C336" i="4"/>
  <c r="I335" i="4"/>
  <c r="H335" i="4"/>
  <c r="G335" i="4"/>
  <c r="D335" i="4"/>
  <c r="C335" i="4"/>
  <c r="I334" i="4"/>
  <c r="H334" i="4"/>
  <c r="G334" i="4"/>
  <c r="D334" i="4"/>
  <c r="E334" i="4"/>
  <c r="F334" i="4"/>
  <c r="E333" i="4"/>
  <c r="F333" i="4"/>
  <c r="I332" i="4"/>
  <c r="H332" i="4"/>
  <c r="C332" i="4"/>
  <c r="I331" i="4"/>
  <c r="H331" i="4"/>
  <c r="G331" i="4"/>
  <c r="D331" i="4"/>
  <c r="F331" i="4"/>
  <c r="I330" i="4"/>
  <c r="H330" i="4"/>
  <c r="E330" i="4"/>
  <c r="F330" i="4"/>
  <c r="C330" i="4"/>
  <c r="I329" i="4"/>
  <c r="H329" i="4"/>
  <c r="G329" i="4"/>
  <c r="D329" i="4"/>
  <c r="F329" i="4"/>
  <c r="E328" i="4"/>
  <c r="F328" i="4"/>
  <c r="C328" i="4"/>
  <c r="I327" i="4"/>
  <c r="H327" i="4"/>
  <c r="G327" i="4"/>
  <c r="D327" i="4"/>
  <c r="H326" i="4"/>
  <c r="D326" i="4"/>
  <c r="E326" i="4"/>
  <c r="F326" i="4"/>
  <c r="F325" i="4"/>
  <c r="I324" i="4"/>
  <c r="C324" i="4"/>
  <c r="I323" i="4"/>
  <c r="H323" i="4"/>
  <c r="G323" i="4"/>
  <c r="D323" i="4"/>
  <c r="F323" i="4"/>
  <c r="E322" i="4"/>
  <c r="F322" i="4"/>
  <c r="C322" i="4"/>
  <c r="I321" i="4"/>
  <c r="H321" i="4"/>
  <c r="G321" i="4"/>
  <c r="D321" i="4"/>
  <c r="E320" i="4"/>
  <c r="F320" i="4"/>
  <c r="C320" i="4"/>
  <c r="I319" i="4"/>
  <c r="H319" i="4"/>
  <c r="G319" i="4"/>
  <c r="D319" i="4"/>
  <c r="C319" i="4"/>
  <c r="I318" i="4"/>
  <c r="H318" i="4"/>
  <c r="G318" i="4"/>
  <c r="D318" i="4"/>
  <c r="E318" i="4"/>
  <c r="F318" i="4"/>
  <c r="E317" i="4"/>
  <c r="F317" i="4"/>
  <c r="I316" i="4"/>
  <c r="H316" i="4"/>
  <c r="C316" i="4"/>
  <c r="I315" i="4"/>
  <c r="H315" i="4"/>
  <c r="G315" i="4"/>
  <c r="D315" i="4"/>
  <c r="F315" i="4"/>
  <c r="I314" i="4"/>
  <c r="H314" i="4"/>
  <c r="E314" i="4"/>
  <c r="F314" i="4"/>
  <c r="C314" i="4"/>
  <c r="I313" i="4"/>
  <c r="H313" i="4"/>
  <c r="G313" i="4"/>
  <c r="D313" i="4"/>
  <c r="F313" i="4"/>
  <c r="E312" i="4"/>
  <c r="F312" i="4"/>
  <c r="C312" i="4"/>
  <c r="I311" i="4"/>
  <c r="H311" i="4"/>
  <c r="G311" i="4"/>
  <c r="D311" i="4"/>
  <c r="H310" i="4"/>
  <c r="D310" i="4"/>
  <c r="E310" i="4"/>
  <c r="F310" i="4"/>
  <c r="F309" i="4"/>
  <c r="I308" i="4"/>
  <c r="C308" i="4"/>
  <c r="I307" i="4"/>
  <c r="H307" i="4"/>
  <c r="G307" i="4"/>
  <c r="D307" i="4"/>
  <c r="F307" i="4"/>
  <c r="E306" i="4"/>
  <c r="F306" i="4"/>
  <c r="C306" i="4"/>
  <c r="I305" i="4"/>
  <c r="H305" i="4"/>
  <c r="G305" i="4"/>
  <c r="D305" i="4"/>
  <c r="E304" i="4"/>
  <c r="F304" i="4"/>
  <c r="C304" i="4"/>
  <c r="I303" i="4"/>
  <c r="H303" i="4"/>
  <c r="G303" i="4"/>
  <c r="D303" i="4"/>
  <c r="C303" i="4"/>
  <c r="I302" i="4"/>
  <c r="H302" i="4"/>
  <c r="G302" i="4"/>
  <c r="D302" i="4"/>
  <c r="E302" i="4"/>
  <c r="F302" i="4"/>
  <c r="E301" i="4"/>
  <c r="F301" i="4"/>
  <c r="I300" i="4"/>
  <c r="H300" i="4"/>
  <c r="C300" i="4"/>
  <c r="I299" i="4"/>
  <c r="H299" i="4"/>
  <c r="G299" i="4"/>
  <c r="D299" i="4"/>
  <c r="F299" i="4"/>
  <c r="I298" i="4"/>
  <c r="H298" i="4"/>
  <c r="E298" i="4"/>
  <c r="F298" i="4"/>
  <c r="C298" i="4"/>
  <c r="I297" i="4"/>
  <c r="H297" i="4"/>
  <c r="G297" i="4"/>
  <c r="D297" i="4"/>
  <c r="F297" i="4"/>
  <c r="E296" i="4"/>
  <c r="F296" i="4"/>
  <c r="C296" i="4"/>
  <c r="I295" i="4"/>
  <c r="H295" i="4"/>
  <c r="G295" i="4"/>
  <c r="D295" i="4"/>
  <c r="H294" i="4"/>
  <c r="D294" i="4"/>
  <c r="E294" i="4"/>
  <c r="F294" i="4"/>
  <c r="F293" i="4"/>
  <c r="I292" i="4"/>
  <c r="C292" i="4"/>
  <c r="I291" i="4"/>
  <c r="H291" i="4"/>
  <c r="G291" i="4"/>
  <c r="D291" i="4"/>
  <c r="F291" i="4"/>
  <c r="E290" i="4"/>
  <c r="F290" i="4"/>
  <c r="C290" i="4"/>
  <c r="I289" i="4"/>
  <c r="H289" i="4"/>
  <c r="G289" i="4"/>
  <c r="D289" i="4"/>
  <c r="E288" i="4"/>
  <c r="F288" i="4"/>
  <c r="C288" i="4"/>
  <c r="I287" i="4"/>
  <c r="H287" i="4"/>
  <c r="G287" i="4"/>
  <c r="D287" i="4"/>
  <c r="C287" i="4"/>
  <c r="I286" i="4"/>
  <c r="H286" i="4"/>
  <c r="G286" i="4"/>
  <c r="D286" i="4"/>
  <c r="E286" i="4"/>
  <c r="F286" i="4"/>
  <c r="E285" i="4"/>
  <c r="F285" i="4"/>
  <c r="I284" i="4"/>
  <c r="H284" i="4"/>
  <c r="C284" i="4"/>
  <c r="I283" i="4"/>
  <c r="H283" i="4"/>
  <c r="G283" i="4"/>
  <c r="D283" i="4"/>
  <c r="F283" i="4"/>
  <c r="I282" i="4"/>
  <c r="H282" i="4"/>
  <c r="E282" i="4"/>
  <c r="F282" i="4"/>
  <c r="C282" i="4"/>
  <c r="I281" i="4"/>
  <c r="H281" i="4"/>
  <c r="G281" i="4"/>
  <c r="D281" i="4"/>
  <c r="F281" i="4"/>
  <c r="E280" i="4"/>
  <c r="F280" i="4"/>
  <c r="C280" i="4"/>
  <c r="I279" i="4"/>
  <c r="H279" i="4"/>
  <c r="G279" i="4"/>
  <c r="D279" i="4"/>
  <c r="H278" i="4"/>
  <c r="D278" i="4"/>
  <c r="E278" i="4"/>
  <c r="F278" i="4"/>
  <c r="F277" i="4"/>
  <c r="I276" i="4"/>
  <c r="C276" i="4"/>
  <c r="I275" i="4"/>
  <c r="H275" i="4"/>
  <c r="G275" i="4"/>
  <c r="D275" i="4"/>
  <c r="F275" i="4"/>
  <c r="E274" i="4"/>
  <c r="F274" i="4"/>
  <c r="C274" i="4"/>
  <c r="I273" i="4"/>
  <c r="H273" i="4"/>
  <c r="G273" i="4"/>
  <c r="D273" i="4"/>
  <c r="E272" i="4"/>
  <c r="F272" i="4"/>
  <c r="C272" i="4"/>
  <c r="I271" i="4"/>
  <c r="H271" i="4"/>
  <c r="G271" i="4"/>
  <c r="D271" i="4"/>
  <c r="C271" i="4"/>
  <c r="I270" i="4"/>
  <c r="H270" i="4"/>
  <c r="G270" i="4"/>
  <c r="D270" i="4"/>
  <c r="E270" i="4"/>
  <c r="F270" i="4"/>
  <c r="E269" i="4"/>
  <c r="F269" i="4"/>
  <c r="I268" i="4"/>
  <c r="H268" i="4"/>
  <c r="C268" i="4"/>
  <c r="I267" i="4"/>
  <c r="H267" i="4"/>
  <c r="G267" i="4"/>
  <c r="D267" i="4"/>
  <c r="F267" i="4"/>
  <c r="I266" i="4"/>
  <c r="H266" i="4"/>
  <c r="E266" i="4"/>
  <c r="F266" i="4"/>
  <c r="C266" i="4"/>
  <c r="I265" i="4"/>
  <c r="H265" i="4"/>
  <c r="G265" i="4"/>
  <c r="D265" i="4"/>
  <c r="F265" i="4"/>
  <c r="E264" i="4"/>
  <c r="F264" i="4"/>
  <c r="C264" i="4"/>
  <c r="I263" i="4"/>
  <c r="H263" i="4"/>
  <c r="G263" i="4"/>
  <c r="D263" i="4"/>
  <c r="H262" i="4"/>
  <c r="D262" i="4"/>
  <c r="E262" i="4"/>
  <c r="F262" i="4"/>
  <c r="F261" i="4"/>
  <c r="C261" i="4"/>
  <c r="I260" i="4"/>
  <c r="H260" i="4"/>
  <c r="G260" i="4"/>
  <c r="D260" i="4"/>
  <c r="C260" i="4"/>
  <c r="I259" i="4"/>
  <c r="H259" i="4"/>
  <c r="G259" i="4"/>
  <c r="D259" i="4"/>
  <c r="E259" i="4"/>
  <c r="F259" i="4"/>
  <c r="E258" i="4"/>
  <c r="F258" i="4"/>
  <c r="C258" i="4"/>
  <c r="I257" i="4"/>
  <c r="H257" i="4"/>
  <c r="G257" i="4"/>
  <c r="D257" i="4"/>
  <c r="E256" i="4"/>
  <c r="F256" i="4"/>
  <c r="C256" i="4"/>
  <c r="I255" i="4"/>
  <c r="H255" i="4"/>
  <c r="G255" i="4"/>
  <c r="D255" i="4"/>
  <c r="C255" i="4"/>
  <c r="I254" i="4"/>
  <c r="H254" i="4"/>
  <c r="G254" i="4"/>
  <c r="D254" i="4"/>
  <c r="E254" i="4"/>
  <c r="F254" i="4"/>
  <c r="E253" i="4"/>
  <c r="F253" i="4"/>
  <c r="C253" i="4"/>
  <c r="I252" i="4"/>
  <c r="H252" i="4"/>
  <c r="G252" i="4"/>
  <c r="D252" i="4"/>
  <c r="C252" i="4"/>
  <c r="I251" i="4"/>
  <c r="H251" i="4"/>
  <c r="G251" i="4"/>
  <c r="D251" i="4"/>
  <c r="E251" i="4"/>
  <c r="F251" i="4"/>
  <c r="C251" i="4"/>
  <c r="I250" i="4"/>
  <c r="H250" i="4"/>
  <c r="G250" i="4"/>
  <c r="D250" i="4"/>
  <c r="E250" i="4"/>
  <c r="F250" i="4"/>
  <c r="C250" i="4"/>
  <c r="I249" i="4"/>
  <c r="H249" i="4"/>
  <c r="G249" i="4"/>
  <c r="D249" i="4"/>
  <c r="E249" i="4"/>
  <c r="F249" i="4"/>
  <c r="E248" i="4"/>
  <c r="F248" i="4"/>
  <c r="C248" i="4"/>
  <c r="I247" i="4"/>
  <c r="H247" i="4"/>
  <c r="G247" i="4"/>
  <c r="D247" i="4"/>
  <c r="C247" i="4"/>
  <c r="I246" i="4"/>
  <c r="H246" i="4"/>
  <c r="G246" i="4"/>
  <c r="D246" i="4"/>
  <c r="E246" i="4"/>
  <c r="F246" i="4"/>
  <c r="E245" i="4"/>
  <c r="F245" i="4"/>
  <c r="C245" i="4"/>
  <c r="I244" i="4"/>
  <c r="H244" i="4"/>
  <c r="G244" i="4"/>
  <c r="D244" i="4"/>
  <c r="C244" i="4"/>
  <c r="I243" i="4"/>
  <c r="H243" i="4"/>
  <c r="G243" i="4"/>
  <c r="D243" i="4"/>
  <c r="E243" i="4"/>
  <c r="F243" i="4"/>
  <c r="E242" i="4"/>
  <c r="F242" i="4"/>
  <c r="C242" i="4"/>
  <c r="I241" i="4"/>
  <c r="H241" i="4"/>
  <c r="G241" i="4"/>
  <c r="D241" i="4"/>
  <c r="E240" i="4"/>
  <c r="F240" i="4"/>
  <c r="C240" i="4"/>
  <c r="I239" i="4"/>
  <c r="H239" i="4"/>
  <c r="G239" i="4"/>
  <c r="D239" i="4"/>
  <c r="C239" i="4"/>
  <c r="I238" i="4"/>
  <c r="H238" i="4"/>
  <c r="G238" i="4"/>
  <c r="D238" i="4"/>
  <c r="E238" i="4"/>
  <c r="F238" i="4"/>
  <c r="E237" i="4"/>
  <c r="F237" i="4"/>
  <c r="C237" i="4"/>
  <c r="I236" i="4"/>
  <c r="H236" i="4"/>
  <c r="G236" i="4"/>
  <c r="D236" i="4"/>
  <c r="C236" i="4"/>
  <c r="I235" i="4"/>
  <c r="H235" i="4"/>
  <c r="G235" i="4"/>
  <c r="D235" i="4"/>
  <c r="E235" i="4"/>
  <c r="F235" i="4"/>
  <c r="C235" i="4"/>
  <c r="I234" i="4"/>
  <c r="H234" i="4"/>
  <c r="G234" i="4"/>
  <c r="D234" i="4"/>
  <c r="E234" i="4"/>
  <c r="F234" i="4"/>
  <c r="C234" i="4"/>
  <c r="I233" i="4"/>
  <c r="H233" i="4"/>
  <c r="G233" i="4"/>
  <c r="D233" i="4"/>
  <c r="E233" i="4"/>
  <c r="F233" i="4"/>
  <c r="E232" i="4"/>
  <c r="F232" i="4"/>
  <c r="C232" i="4"/>
  <c r="I231" i="4"/>
  <c r="H231" i="4"/>
  <c r="G231" i="4"/>
  <c r="D231" i="4"/>
  <c r="C231" i="4"/>
  <c r="I230" i="4"/>
  <c r="H230" i="4"/>
  <c r="G230" i="4"/>
  <c r="D230" i="4"/>
  <c r="E230" i="4"/>
  <c r="F230" i="4"/>
  <c r="E229" i="4"/>
  <c r="F229" i="4"/>
  <c r="C229" i="4"/>
  <c r="I228" i="4"/>
  <c r="H228" i="4"/>
  <c r="G228" i="4"/>
  <c r="D228" i="4"/>
  <c r="C228" i="4"/>
  <c r="I227" i="4"/>
  <c r="H227" i="4"/>
  <c r="G227" i="4"/>
  <c r="D227" i="4"/>
  <c r="E227" i="4"/>
  <c r="F227" i="4"/>
  <c r="E226" i="4"/>
  <c r="F226" i="4"/>
  <c r="C226" i="4"/>
  <c r="I225" i="4"/>
  <c r="H225" i="4"/>
  <c r="G225" i="4"/>
  <c r="D225" i="4"/>
  <c r="E224" i="4"/>
  <c r="F224" i="4"/>
  <c r="C224" i="4"/>
  <c r="I223" i="4"/>
  <c r="H223" i="4"/>
  <c r="G223" i="4"/>
  <c r="D223" i="4"/>
  <c r="C223" i="4"/>
  <c r="I222" i="4"/>
  <c r="H222" i="4"/>
  <c r="G222" i="4"/>
  <c r="D222" i="4"/>
  <c r="E222" i="4"/>
  <c r="F222" i="4"/>
  <c r="E221" i="4"/>
  <c r="F221" i="4"/>
  <c r="C221" i="4"/>
  <c r="I220" i="4"/>
  <c r="H220" i="4"/>
  <c r="G220" i="4"/>
  <c r="D220" i="4"/>
  <c r="C220" i="4"/>
  <c r="I219" i="4"/>
  <c r="H219" i="4"/>
  <c r="G219" i="4"/>
  <c r="D219" i="4"/>
  <c r="E219" i="4"/>
  <c r="F219" i="4"/>
  <c r="C219" i="4"/>
  <c r="I218" i="4"/>
  <c r="H218" i="4"/>
  <c r="G218" i="4"/>
  <c r="D218" i="4"/>
  <c r="E218" i="4"/>
  <c r="F218" i="4"/>
  <c r="C218" i="4"/>
  <c r="I217" i="4"/>
  <c r="H217" i="4"/>
  <c r="G217" i="4"/>
  <c r="D217" i="4"/>
  <c r="E217" i="4"/>
  <c r="F217" i="4"/>
  <c r="E216" i="4"/>
  <c r="F216" i="4"/>
  <c r="C216" i="4"/>
  <c r="I215" i="4"/>
  <c r="H215" i="4"/>
  <c r="G215" i="4"/>
  <c r="D215" i="4"/>
  <c r="C215" i="4"/>
  <c r="I214" i="4"/>
  <c r="H214" i="4"/>
  <c r="G214" i="4"/>
  <c r="D214" i="4"/>
  <c r="E214" i="4"/>
  <c r="F214" i="4"/>
  <c r="E213" i="4"/>
  <c r="F213" i="4"/>
  <c r="C213" i="4"/>
  <c r="I212" i="4"/>
  <c r="H212" i="4"/>
  <c r="G212" i="4"/>
  <c r="D212" i="4"/>
  <c r="C212" i="4"/>
  <c r="I211" i="4"/>
  <c r="H211" i="4"/>
  <c r="G211" i="4"/>
  <c r="D211" i="4"/>
  <c r="E211" i="4"/>
  <c r="F211" i="4"/>
  <c r="E210" i="4"/>
  <c r="F210" i="4"/>
  <c r="C210" i="4"/>
  <c r="I209" i="4"/>
  <c r="H209" i="4"/>
  <c r="G209" i="4"/>
  <c r="D209" i="4"/>
  <c r="E208" i="4"/>
  <c r="F208" i="4"/>
  <c r="C208" i="4"/>
  <c r="I207" i="4"/>
  <c r="H207" i="4"/>
  <c r="G207" i="4"/>
  <c r="D207" i="4"/>
  <c r="C207" i="4"/>
  <c r="I206" i="4"/>
  <c r="H206" i="4"/>
  <c r="G206" i="4"/>
  <c r="D206" i="4"/>
  <c r="E206" i="4"/>
  <c r="F206" i="4"/>
  <c r="E205" i="4"/>
  <c r="F205" i="4"/>
  <c r="C205" i="4"/>
  <c r="I204" i="4"/>
  <c r="H204" i="4"/>
  <c r="G204" i="4"/>
  <c r="D204" i="4"/>
  <c r="C204" i="4"/>
  <c r="I203" i="4"/>
  <c r="H203" i="4"/>
  <c r="G203" i="4"/>
  <c r="D203" i="4"/>
  <c r="E203" i="4"/>
  <c r="F203" i="4"/>
  <c r="C203" i="4"/>
  <c r="I202" i="4"/>
  <c r="H202" i="4"/>
  <c r="G202" i="4"/>
  <c r="D202" i="4"/>
  <c r="E202" i="4"/>
  <c r="F202" i="4"/>
  <c r="C202" i="4"/>
  <c r="I201" i="4"/>
  <c r="H201" i="4"/>
  <c r="G201" i="4"/>
  <c r="D201" i="4"/>
  <c r="E201" i="4"/>
  <c r="F201" i="4"/>
  <c r="E200" i="4"/>
  <c r="F200" i="4"/>
  <c r="C200" i="4"/>
  <c r="I199" i="4"/>
  <c r="H199" i="4"/>
  <c r="G199" i="4"/>
  <c r="D199" i="4"/>
  <c r="C199" i="4"/>
  <c r="I198" i="4"/>
  <c r="H198" i="4"/>
  <c r="G198" i="4"/>
  <c r="D198" i="4"/>
  <c r="E198" i="4"/>
  <c r="F198" i="4"/>
  <c r="E197" i="4"/>
  <c r="F197" i="4"/>
  <c r="C197" i="4"/>
  <c r="I196" i="4"/>
  <c r="H196" i="4"/>
  <c r="G196" i="4"/>
  <c r="D196" i="4"/>
  <c r="C196" i="4"/>
  <c r="I195" i="4"/>
  <c r="H195" i="4"/>
  <c r="G195" i="4"/>
  <c r="D195" i="4"/>
  <c r="E195" i="4"/>
  <c r="F195" i="4"/>
  <c r="E194" i="4"/>
  <c r="F194" i="4"/>
  <c r="C194" i="4"/>
  <c r="I193" i="4"/>
  <c r="H193" i="4"/>
  <c r="G193" i="4"/>
  <c r="D193" i="4"/>
  <c r="E192" i="4"/>
  <c r="F192" i="4"/>
  <c r="C192" i="4"/>
  <c r="I191" i="4"/>
  <c r="H191" i="4"/>
  <c r="G191" i="4"/>
  <c r="D191" i="4"/>
  <c r="C191" i="4"/>
  <c r="I190" i="4"/>
  <c r="H190" i="4"/>
  <c r="G190" i="4"/>
  <c r="D190" i="4"/>
  <c r="E190" i="4"/>
  <c r="F190" i="4"/>
  <c r="E189" i="4"/>
  <c r="F189" i="4"/>
  <c r="C189" i="4"/>
  <c r="I188" i="4"/>
  <c r="H188" i="4"/>
  <c r="G188" i="4"/>
  <c r="D188" i="4"/>
  <c r="C188" i="4"/>
  <c r="I187" i="4"/>
  <c r="H187" i="4"/>
  <c r="G187" i="4"/>
  <c r="D187" i="4"/>
  <c r="E187" i="4"/>
  <c r="F187" i="4"/>
  <c r="C187" i="4"/>
  <c r="I186" i="4"/>
  <c r="H186" i="4"/>
  <c r="G186" i="4"/>
  <c r="D186" i="4"/>
  <c r="E186" i="4"/>
  <c r="F186" i="4"/>
  <c r="C186" i="4"/>
  <c r="I185" i="4"/>
  <c r="H185" i="4"/>
  <c r="G185" i="4"/>
  <c r="D185" i="4"/>
  <c r="E185" i="4"/>
  <c r="F185" i="4"/>
  <c r="E184" i="4"/>
  <c r="F184" i="4"/>
  <c r="C184" i="4"/>
  <c r="I183" i="4"/>
  <c r="H183" i="4"/>
  <c r="G183" i="4"/>
  <c r="D183" i="4"/>
  <c r="C183" i="4"/>
  <c r="I182" i="4"/>
  <c r="H182" i="4"/>
  <c r="G182" i="4"/>
  <c r="D182" i="4"/>
  <c r="E182" i="4"/>
  <c r="F182" i="4"/>
  <c r="E181" i="4"/>
  <c r="F181" i="4"/>
  <c r="C181" i="4"/>
  <c r="I180" i="4"/>
  <c r="H180" i="4"/>
  <c r="G180" i="4"/>
  <c r="D180" i="4"/>
  <c r="C180" i="4"/>
  <c r="I179" i="4"/>
  <c r="H179" i="4"/>
  <c r="G179" i="4"/>
  <c r="D179" i="4"/>
  <c r="E179" i="4"/>
  <c r="F179" i="4"/>
  <c r="E178" i="4"/>
  <c r="F178" i="4"/>
  <c r="C178" i="4"/>
  <c r="I177" i="4"/>
  <c r="H177" i="4"/>
  <c r="G177" i="4"/>
  <c r="D177" i="4"/>
  <c r="E176" i="4"/>
  <c r="F176" i="4"/>
  <c r="C176" i="4"/>
  <c r="I175" i="4"/>
  <c r="H175" i="4"/>
  <c r="G175" i="4"/>
  <c r="D175" i="4"/>
  <c r="C175" i="4"/>
  <c r="I174" i="4"/>
  <c r="H174" i="4"/>
  <c r="G174" i="4"/>
  <c r="D174" i="4"/>
  <c r="E174" i="4"/>
  <c r="F174" i="4"/>
  <c r="E173" i="4"/>
  <c r="F173" i="4"/>
  <c r="C173" i="4"/>
  <c r="I172" i="4"/>
  <c r="H172" i="4"/>
  <c r="G172" i="4"/>
  <c r="D172" i="4"/>
  <c r="C172" i="4"/>
  <c r="I171" i="4"/>
  <c r="H171" i="4"/>
  <c r="G171" i="4"/>
  <c r="D171" i="4"/>
  <c r="E171" i="4"/>
  <c r="F171" i="4"/>
  <c r="C171" i="4"/>
  <c r="I170" i="4"/>
  <c r="H170" i="4"/>
  <c r="G170" i="4"/>
  <c r="D170" i="4"/>
  <c r="E170" i="4"/>
  <c r="F170" i="4"/>
  <c r="C170" i="4"/>
  <c r="I169" i="4"/>
  <c r="H169" i="4"/>
  <c r="G169" i="4"/>
  <c r="D169" i="4"/>
  <c r="E169" i="4"/>
  <c r="F169" i="4"/>
  <c r="E168" i="4"/>
  <c r="F168" i="4"/>
  <c r="C168" i="4"/>
  <c r="I167" i="4"/>
  <c r="H167" i="4"/>
  <c r="G167" i="4"/>
  <c r="D167" i="4"/>
  <c r="C167" i="4"/>
  <c r="I166" i="4"/>
  <c r="H166" i="4"/>
  <c r="G166" i="4"/>
  <c r="D166" i="4"/>
  <c r="E166" i="4"/>
  <c r="F166" i="4"/>
  <c r="E165" i="4"/>
  <c r="F165" i="4"/>
  <c r="C165" i="4"/>
  <c r="I164" i="4"/>
  <c r="H164" i="4"/>
  <c r="G164" i="4"/>
  <c r="D164" i="4"/>
  <c r="C164" i="4"/>
  <c r="I163" i="4"/>
  <c r="H163" i="4"/>
  <c r="G163" i="4"/>
  <c r="D163" i="4"/>
  <c r="E163" i="4"/>
  <c r="F163" i="4"/>
  <c r="E162" i="4"/>
  <c r="F162" i="4"/>
  <c r="C162" i="4"/>
  <c r="I161" i="4"/>
  <c r="H161" i="4"/>
  <c r="G161" i="4"/>
  <c r="D161" i="4"/>
  <c r="E160" i="4"/>
  <c r="F160" i="4"/>
  <c r="C160" i="4"/>
  <c r="I159" i="4"/>
  <c r="H159" i="4"/>
  <c r="G159" i="4"/>
  <c r="D159" i="4"/>
  <c r="C159" i="4"/>
  <c r="I158" i="4"/>
  <c r="H158" i="4"/>
  <c r="G158" i="4"/>
  <c r="D158" i="4"/>
  <c r="E158" i="4"/>
  <c r="F158" i="4"/>
  <c r="E157" i="4"/>
  <c r="F157" i="4"/>
  <c r="C157" i="4"/>
  <c r="I156" i="4"/>
  <c r="H156" i="4"/>
  <c r="G156" i="4"/>
  <c r="D156" i="4"/>
  <c r="C156" i="4"/>
  <c r="I155" i="4"/>
  <c r="H155" i="4"/>
  <c r="G155" i="4"/>
  <c r="D155" i="4"/>
  <c r="E155" i="4"/>
  <c r="F155" i="4"/>
  <c r="C155" i="4"/>
  <c r="I154" i="4"/>
  <c r="H154" i="4"/>
  <c r="G154" i="4"/>
  <c r="D154" i="4"/>
  <c r="E154" i="4"/>
  <c r="F154" i="4"/>
  <c r="C154" i="4"/>
  <c r="I153" i="4"/>
  <c r="H153" i="4"/>
  <c r="G153" i="4"/>
  <c r="D153" i="4"/>
  <c r="E153" i="4"/>
  <c r="F153" i="4"/>
  <c r="E152" i="4"/>
  <c r="F152" i="4"/>
  <c r="C152" i="4"/>
  <c r="I151" i="4"/>
  <c r="H151" i="4"/>
  <c r="G151" i="4"/>
  <c r="D151" i="4"/>
  <c r="C151" i="4"/>
  <c r="I150" i="4"/>
  <c r="H150" i="4"/>
  <c r="G150" i="4"/>
  <c r="D150" i="4"/>
  <c r="E150" i="4"/>
  <c r="F150" i="4"/>
  <c r="E149" i="4"/>
  <c r="F149" i="4"/>
  <c r="C149" i="4"/>
  <c r="I148" i="4"/>
  <c r="H148" i="4"/>
  <c r="G148" i="4"/>
  <c r="D148" i="4"/>
  <c r="C148" i="4"/>
  <c r="I147" i="4"/>
  <c r="H147" i="4"/>
  <c r="G147" i="4"/>
  <c r="D147" i="4"/>
  <c r="E147" i="4"/>
  <c r="F147" i="4"/>
  <c r="E146" i="4"/>
  <c r="F146" i="4"/>
  <c r="C146" i="4"/>
  <c r="I145" i="4"/>
  <c r="H145" i="4"/>
  <c r="G145" i="4"/>
  <c r="D145" i="4"/>
  <c r="E144" i="4"/>
  <c r="F144" i="4"/>
  <c r="C144" i="4"/>
  <c r="I143" i="4"/>
  <c r="H143" i="4"/>
  <c r="G143" i="4"/>
  <c r="D143" i="4"/>
  <c r="C143" i="4"/>
  <c r="I142" i="4"/>
  <c r="H142" i="4"/>
  <c r="G142" i="4"/>
  <c r="D142" i="4"/>
  <c r="E142" i="4"/>
  <c r="F142" i="4"/>
  <c r="E141" i="4"/>
  <c r="F141" i="4"/>
  <c r="C141" i="4"/>
  <c r="I140" i="4"/>
  <c r="H140" i="4"/>
  <c r="G140" i="4"/>
  <c r="D140" i="4"/>
  <c r="C140" i="4"/>
  <c r="I139" i="4"/>
  <c r="H139" i="4"/>
  <c r="G139" i="4"/>
  <c r="D139" i="4"/>
  <c r="E139" i="4"/>
  <c r="F139" i="4"/>
  <c r="C139" i="4"/>
  <c r="I138" i="4"/>
  <c r="H138" i="4"/>
  <c r="G138" i="4"/>
  <c r="D138" i="4"/>
  <c r="E138" i="4"/>
  <c r="F138" i="4"/>
  <c r="C138" i="4"/>
  <c r="I137" i="4"/>
  <c r="H137" i="4"/>
  <c r="G137" i="4"/>
  <c r="D137" i="4"/>
  <c r="E137" i="4"/>
  <c r="F137" i="4"/>
  <c r="E136" i="4"/>
  <c r="F136" i="4"/>
  <c r="C136" i="4"/>
  <c r="I135" i="4"/>
  <c r="H135" i="4"/>
  <c r="G135" i="4"/>
  <c r="D135" i="4"/>
  <c r="C135" i="4"/>
  <c r="I134" i="4"/>
  <c r="H134" i="4"/>
  <c r="G134" i="4"/>
  <c r="D134" i="4"/>
  <c r="E134" i="4"/>
  <c r="F134" i="4"/>
  <c r="E133" i="4"/>
  <c r="F133" i="4"/>
  <c r="C133" i="4"/>
  <c r="I132" i="4"/>
  <c r="H132" i="4"/>
  <c r="G132" i="4"/>
  <c r="D132" i="4"/>
  <c r="C132" i="4"/>
  <c r="I131" i="4"/>
  <c r="H131" i="4"/>
  <c r="G131" i="4"/>
  <c r="D131" i="4"/>
  <c r="E131" i="4"/>
  <c r="F131" i="4"/>
  <c r="E130" i="4"/>
  <c r="F130" i="4"/>
  <c r="C130" i="4"/>
  <c r="I129" i="4"/>
  <c r="H129" i="4"/>
  <c r="G129" i="4"/>
  <c r="D129" i="4"/>
  <c r="E128" i="4"/>
  <c r="F128" i="4"/>
  <c r="C128" i="4"/>
  <c r="I127" i="4"/>
  <c r="H127" i="4"/>
  <c r="G127" i="4"/>
  <c r="D127" i="4"/>
  <c r="C127" i="4"/>
  <c r="I126" i="4"/>
  <c r="H126" i="4"/>
  <c r="G126" i="4"/>
  <c r="D126" i="4"/>
  <c r="E126" i="4"/>
  <c r="F126" i="4"/>
  <c r="E125" i="4"/>
  <c r="F125" i="4"/>
  <c r="C125" i="4"/>
  <c r="I124" i="4"/>
  <c r="H124" i="4"/>
  <c r="G124" i="4"/>
  <c r="D124" i="4"/>
  <c r="C124" i="4"/>
  <c r="I123" i="4"/>
  <c r="H123" i="4"/>
  <c r="G123" i="4"/>
  <c r="D123" i="4"/>
  <c r="E123" i="4"/>
  <c r="F123" i="4"/>
  <c r="C123" i="4"/>
  <c r="I122" i="4"/>
  <c r="H122" i="4"/>
  <c r="G122" i="4"/>
  <c r="D122" i="4"/>
  <c r="E122" i="4"/>
  <c r="F122" i="4"/>
  <c r="C122" i="4"/>
  <c r="I121" i="4"/>
  <c r="H121" i="4"/>
  <c r="G121" i="4"/>
  <c r="D121" i="4"/>
  <c r="E121" i="4"/>
  <c r="F121" i="4"/>
  <c r="E120" i="4"/>
  <c r="F120" i="4"/>
  <c r="C120" i="4"/>
  <c r="I119" i="4"/>
  <c r="H119" i="4"/>
  <c r="G119" i="4"/>
  <c r="D119" i="4"/>
  <c r="C119" i="4"/>
  <c r="I118" i="4"/>
  <c r="H118" i="4"/>
  <c r="G118" i="4"/>
  <c r="D118" i="4"/>
  <c r="E118" i="4"/>
  <c r="F118" i="4"/>
  <c r="E117" i="4"/>
  <c r="F117" i="4"/>
  <c r="C117" i="4"/>
  <c r="I116" i="4"/>
  <c r="H116" i="4"/>
  <c r="G116" i="4"/>
  <c r="D116" i="4"/>
  <c r="C116" i="4"/>
  <c r="I115" i="4"/>
  <c r="H115" i="4"/>
  <c r="G115" i="4"/>
  <c r="D115" i="4"/>
  <c r="E115" i="4"/>
  <c r="F115" i="4"/>
  <c r="E114" i="4"/>
  <c r="F114" i="4"/>
  <c r="C114" i="4"/>
  <c r="I113" i="4"/>
  <c r="H113" i="4"/>
  <c r="G113" i="4"/>
  <c r="D113" i="4"/>
  <c r="E112" i="4"/>
  <c r="F112" i="4"/>
  <c r="C112" i="4"/>
  <c r="I111" i="4"/>
  <c r="H111" i="4"/>
  <c r="G111" i="4"/>
  <c r="D111" i="4"/>
  <c r="C111" i="4"/>
  <c r="I110" i="4"/>
  <c r="H110" i="4"/>
  <c r="G110" i="4"/>
  <c r="D110" i="4"/>
  <c r="E110" i="4"/>
  <c r="F110" i="4"/>
  <c r="E109" i="4"/>
  <c r="F109" i="4"/>
  <c r="C109" i="4"/>
  <c r="C108" i="4"/>
  <c r="C26" i="4"/>
  <c r="C31" i="4"/>
  <c r="C42" i="4"/>
  <c r="C46" i="4"/>
  <c r="C51" i="4"/>
  <c r="C54" i="4"/>
  <c r="C58" i="4"/>
  <c r="C62" i="4"/>
  <c r="C67" i="4"/>
  <c r="C71" i="4"/>
  <c r="C77" i="4"/>
  <c r="C81" i="4"/>
  <c r="C82" i="4"/>
  <c r="C83" i="4"/>
  <c r="C85" i="4"/>
  <c r="C87" i="4"/>
  <c r="C90" i="4"/>
  <c r="C91" i="4"/>
  <c r="C92" i="4"/>
  <c r="C93" i="4"/>
  <c r="C95" i="4"/>
  <c r="C96" i="4"/>
  <c r="C98" i="4"/>
  <c r="C99" i="4"/>
  <c r="C100" i="4"/>
  <c r="C101" i="4"/>
  <c r="C103" i="4"/>
  <c r="C104" i="4"/>
  <c r="C106" i="4"/>
  <c r="C107" i="4"/>
  <c r="G575" i="4"/>
  <c r="G574" i="4"/>
  <c r="G573" i="4"/>
  <c r="G572" i="4"/>
  <c r="G571" i="4"/>
  <c r="G570" i="4"/>
  <c r="G569" i="4"/>
  <c r="G568" i="4"/>
  <c r="G567" i="4"/>
  <c r="G566" i="4"/>
  <c r="G565" i="4"/>
  <c r="G564" i="4"/>
  <c r="G563" i="4"/>
  <c r="G562" i="4"/>
  <c r="G561" i="4"/>
  <c r="G560" i="4"/>
  <c r="G559" i="4"/>
  <c r="G558" i="4"/>
  <c r="G557" i="4"/>
  <c r="G556" i="4"/>
  <c r="G555" i="4"/>
  <c r="G554" i="4"/>
  <c r="G553" i="4"/>
  <c r="G552" i="4"/>
  <c r="G551" i="4"/>
  <c r="G550" i="4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D555" i="4"/>
  <c r="E555" i="4"/>
  <c r="D554" i="4"/>
  <c r="E554" i="4"/>
  <c r="D553" i="4"/>
  <c r="E553" i="4"/>
  <c r="D552" i="4"/>
  <c r="E552" i="4"/>
  <c r="D551" i="4"/>
  <c r="E551" i="4"/>
  <c r="D550" i="4"/>
  <c r="E550" i="4"/>
  <c r="D549" i="4"/>
  <c r="E549" i="4"/>
  <c r="D548" i="4"/>
  <c r="E548" i="4"/>
  <c r="D547" i="4"/>
  <c r="E547" i="4"/>
  <c r="D546" i="4"/>
  <c r="E546" i="4"/>
  <c r="D545" i="4"/>
  <c r="E545" i="4"/>
  <c r="D544" i="4"/>
  <c r="E544" i="4"/>
  <c r="D543" i="4"/>
  <c r="E543" i="4"/>
  <c r="D542" i="4"/>
  <c r="E542" i="4"/>
  <c r="D541" i="4"/>
  <c r="E541" i="4"/>
  <c r="D540" i="4"/>
  <c r="E540" i="4"/>
  <c r="D539" i="4"/>
  <c r="E539" i="4"/>
  <c r="D538" i="4"/>
  <c r="E538" i="4"/>
  <c r="D537" i="4"/>
  <c r="E537" i="4"/>
  <c r="D536" i="4"/>
  <c r="E536" i="4"/>
  <c r="D535" i="4"/>
  <c r="E535" i="4"/>
  <c r="D534" i="4"/>
  <c r="E534" i="4"/>
  <c r="D533" i="4"/>
  <c r="E533" i="4"/>
  <c r="D532" i="4"/>
  <c r="E532" i="4"/>
  <c r="D531" i="4"/>
  <c r="E531" i="4"/>
  <c r="D530" i="4"/>
  <c r="E530" i="4"/>
  <c r="D529" i="4"/>
  <c r="E529" i="4"/>
  <c r="D528" i="4"/>
  <c r="E528" i="4"/>
  <c r="D527" i="4"/>
  <c r="E527" i="4"/>
  <c r="D526" i="4"/>
  <c r="E526" i="4"/>
  <c r="D525" i="4"/>
  <c r="E525" i="4"/>
  <c r="D524" i="4"/>
  <c r="E524" i="4"/>
  <c r="D523" i="4"/>
  <c r="E523" i="4"/>
  <c r="D522" i="4"/>
  <c r="E522" i="4"/>
  <c r="D521" i="4"/>
  <c r="E521" i="4"/>
  <c r="D520" i="4"/>
  <c r="E520" i="4"/>
  <c r="D519" i="4"/>
  <c r="E519" i="4"/>
  <c r="D518" i="4"/>
  <c r="E518" i="4"/>
  <c r="D517" i="4"/>
  <c r="E517" i="4"/>
  <c r="D516" i="4"/>
  <c r="E516" i="4"/>
  <c r="D515" i="4"/>
  <c r="E515" i="4"/>
  <c r="D514" i="4"/>
  <c r="E514" i="4"/>
  <c r="D513" i="4"/>
  <c r="E513" i="4"/>
  <c r="D512" i="4"/>
  <c r="E512" i="4"/>
  <c r="D511" i="4"/>
  <c r="E511" i="4"/>
  <c r="D510" i="4"/>
  <c r="E510" i="4"/>
  <c r="D509" i="4"/>
  <c r="E509" i="4"/>
  <c r="D508" i="4"/>
  <c r="E508" i="4"/>
  <c r="D507" i="4"/>
  <c r="E507" i="4"/>
  <c r="D506" i="4"/>
  <c r="E506" i="4"/>
  <c r="D505" i="4"/>
  <c r="E505" i="4"/>
  <c r="D504" i="4"/>
  <c r="E504" i="4"/>
  <c r="D503" i="4"/>
  <c r="E503" i="4"/>
  <c r="D502" i="4"/>
  <c r="E502" i="4"/>
  <c r="D501" i="4"/>
  <c r="E501" i="4"/>
  <c r="D500" i="4"/>
  <c r="E500" i="4"/>
  <c r="D499" i="4"/>
  <c r="E499" i="4"/>
  <c r="D498" i="4"/>
  <c r="E498" i="4"/>
  <c r="D497" i="4"/>
  <c r="E497" i="4"/>
  <c r="D496" i="4"/>
  <c r="E496" i="4"/>
  <c r="D495" i="4"/>
  <c r="E495" i="4"/>
  <c r="D494" i="4"/>
  <c r="E494" i="4"/>
  <c r="D493" i="4"/>
  <c r="E493" i="4"/>
  <c r="D492" i="4"/>
  <c r="E492" i="4"/>
  <c r="D491" i="4"/>
  <c r="E491" i="4"/>
  <c r="D490" i="4"/>
  <c r="E490" i="4"/>
  <c r="D489" i="4"/>
  <c r="E489" i="4"/>
  <c r="D488" i="4"/>
  <c r="E488" i="4"/>
  <c r="D487" i="4"/>
  <c r="E487" i="4"/>
  <c r="D486" i="4"/>
  <c r="E486" i="4"/>
  <c r="D485" i="4"/>
  <c r="E485" i="4"/>
  <c r="D484" i="4"/>
  <c r="E484" i="4"/>
  <c r="D483" i="4"/>
  <c r="E483" i="4"/>
  <c r="D482" i="4"/>
  <c r="E482" i="4"/>
  <c r="D481" i="4"/>
  <c r="E481" i="4"/>
  <c r="D480" i="4"/>
  <c r="E480" i="4"/>
  <c r="D479" i="4"/>
  <c r="E479" i="4"/>
  <c r="D478" i="4"/>
  <c r="E478" i="4"/>
  <c r="D477" i="4"/>
  <c r="E477" i="4"/>
  <c r="D476" i="4"/>
  <c r="E476" i="4"/>
  <c r="D475" i="4"/>
  <c r="E475" i="4"/>
  <c r="D474" i="4"/>
  <c r="E474" i="4"/>
  <c r="D473" i="4"/>
  <c r="E473" i="4"/>
  <c r="D472" i="4"/>
  <c r="E472" i="4"/>
  <c r="D471" i="4"/>
  <c r="E471" i="4"/>
  <c r="D470" i="4"/>
  <c r="E470" i="4"/>
  <c r="D469" i="4"/>
  <c r="E469" i="4"/>
  <c r="D468" i="4"/>
  <c r="E468" i="4"/>
  <c r="D467" i="4"/>
  <c r="E467" i="4"/>
  <c r="D466" i="4"/>
  <c r="E466" i="4"/>
  <c r="D465" i="4"/>
  <c r="E465" i="4"/>
  <c r="D464" i="4"/>
  <c r="E464" i="4"/>
  <c r="D463" i="4"/>
  <c r="E463" i="4"/>
  <c r="D462" i="4"/>
  <c r="E462" i="4"/>
  <c r="D461" i="4"/>
  <c r="E461" i="4"/>
  <c r="D460" i="4"/>
  <c r="E460" i="4"/>
  <c r="D459" i="4"/>
  <c r="E459" i="4"/>
  <c r="D458" i="4"/>
  <c r="E458" i="4"/>
  <c r="D457" i="4"/>
  <c r="E457" i="4"/>
  <c r="D456" i="4"/>
  <c r="E456" i="4"/>
  <c r="D455" i="4"/>
  <c r="E455" i="4"/>
  <c r="D454" i="4"/>
  <c r="E454" i="4"/>
  <c r="D453" i="4"/>
  <c r="E453" i="4"/>
  <c r="D452" i="4"/>
  <c r="E452" i="4"/>
  <c r="D451" i="4"/>
  <c r="E451" i="4"/>
  <c r="D450" i="4"/>
  <c r="E450" i="4"/>
  <c r="D449" i="4"/>
  <c r="E449" i="4"/>
  <c r="D448" i="4"/>
  <c r="E448" i="4"/>
  <c r="D447" i="4"/>
  <c r="E447" i="4"/>
  <c r="D446" i="4"/>
  <c r="E446" i="4"/>
  <c r="D445" i="4"/>
  <c r="E445" i="4"/>
  <c r="D444" i="4"/>
  <c r="E444" i="4"/>
  <c r="D443" i="4"/>
  <c r="E443" i="4"/>
  <c r="D442" i="4"/>
  <c r="E442" i="4"/>
  <c r="D441" i="4"/>
  <c r="E441" i="4"/>
  <c r="D440" i="4"/>
  <c r="E440" i="4"/>
  <c r="D439" i="4"/>
  <c r="E439" i="4"/>
  <c r="D438" i="4"/>
  <c r="E438" i="4"/>
  <c r="D437" i="4"/>
  <c r="E437" i="4"/>
  <c r="D436" i="4"/>
  <c r="E436" i="4"/>
  <c r="D435" i="4"/>
  <c r="E435" i="4"/>
  <c r="D434" i="4"/>
  <c r="E434" i="4"/>
  <c r="D433" i="4"/>
  <c r="E433" i="4"/>
  <c r="D432" i="4"/>
  <c r="E432" i="4"/>
  <c r="D431" i="4"/>
  <c r="E431" i="4"/>
  <c r="D430" i="4"/>
  <c r="E430" i="4"/>
  <c r="D429" i="4"/>
  <c r="E429" i="4"/>
  <c r="D428" i="4"/>
  <c r="E428" i="4"/>
  <c r="D427" i="4"/>
  <c r="E427" i="4"/>
  <c r="D426" i="4"/>
  <c r="E426" i="4"/>
  <c r="D425" i="4"/>
  <c r="E425" i="4"/>
  <c r="D424" i="4"/>
  <c r="E424" i="4"/>
  <c r="D423" i="4"/>
  <c r="E423" i="4"/>
  <c r="D422" i="4"/>
  <c r="E422" i="4"/>
  <c r="D421" i="4"/>
  <c r="E421" i="4"/>
  <c r="D420" i="4"/>
  <c r="E420" i="4"/>
  <c r="D419" i="4"/>
  <c r="E419" i="4"/>
  <c r="D418" i="4"/>
  <c r="E418" i="4"/>
  <c r="D417" i="4"/>
  <c r="E417" i="4"/>
  <c r="D416" i="4"/>
  <c r="E416" i="4"/>
  <c r="D415" i="4"/>
  <c r="E415" i="4"/>
  <c r="D414" i="4"/>
  <c r="E414" i="4"/>
  <c r="D413" i="4"/>
  <c r="E413" i="4"/>
  <c r="D412" i="4"/>
  <c r="E412" i="4"/>
  <c r="D411" i="4"/>
  <c r="E411" i="4"/>
  <c r="D410" i="4"/>
  <c r="E410" i="4"/>
  <c r="D409" i="4"/>
  <c r="E409" i="4"/>
  <c r="D408" i="4"/>
  <c r="E408" i="4"/>
  <c r="D407" i="4"/>
  <c r="E407" i="4"/>
  <c r="D406" i="4"/>
  <c r="E406" i="4"/>
  <c r="D405" i="4"/>
  <c r="E405" i="4"/>
  <c r="D404" i="4"/>
  <c r="E404" i="4"/>
  <c r="D403" i="4"/>
  <c r="E403" i="4"/>
  <c r="D402" i="4"/>
  <c r="E402" i="4"/>
  <c r="D401" i="4"/>
  <c r="E401" i="4"/>
  <c r="D400" i="4"/>
  <c r="E400" i="4"/>
  <c r="D399" i="4"/>
  <c r="E399" i="4"/>
  <c r="D398" i="4"/>
  <c r="E398" i="4"/>
  <c r="D397" i="4"/>
  <c r="E397" i="4"/>
  <c r="D396" i="4"/>
  <c r="E396" i="4"/>
  <c r="D395" i="4"/>
  <c r="E395" i="4"/>
  <c r="D394" i="4"/>
  <c r="E394" i="4"/>
  <c r="D393" i="4"/>
  <c r="E393" i="4"/>
  <c r="D392" i="4"/>
  <c r="E392" i="4"/>
  <c r="D391" i="4"/>
  <c r="E391" i="4"/>
  <c r="D390" i="4"/>
  <c r="E390" i="4"/>
  <c r="D389" i="4"/>
  <c r="E389" i="4"/>
  <c r="G18" i="4"/>
  <c r="G17" i="4"/>
  <c r="A16" i="4"/>
  <c r="I18" i="4"/>
  <c r="D9" i="4"/>
  <c r="D10" i="4"/>
  <c r="D12" i="4"/>
  <c r="D11" i="4"/>
  <c r="I10" i="4"/>
  <c r="A9" i="4"/>
  <c r="H17" i="4"/>
  <c r="D25" i="4"/>
  <c r="H25" i="4"/>
  <c r="E29" i="4"/>
  <c r="F29" i="4"/>
  <c r="D30" i="4"/>
  <c r="H30" i="4"/>
  <c r="E40" i="4"/>
  <c r="F40" i="4"/>
  <c r="D41" i="4"/>
  <c r="H41" i="4"/>
  <c r="E44" i="4"/>
  <c r="F44" i="4"/>
  <c r="D45" i="4"/>
  <c r="H45" i="4"/>
  <c r="E24" i="4"/>
  <c r="F24" i="4"/>
  <c r="H50" i="4"/>
  <c r="E52" i="4"/>
  <c r="F52" i="4"/>
  <c r="D53" i="4"/>
  <c r="H53" i="4"/>
  <c r="E56" i="4"/>
  <c r="F56" i="4"/>
  <c r="D57" i="4"/>
  <c r="H57" i="4"/>
  <c r="E60" i="4"/>
  <c r="F60" i="4"/>
  <c r="D61" i="4"/>
  <c r="H61" i="4"/>
  <c r="E65" i="4"/>
  <c r="F65" i="4"/>
  <c r="D66" i="4"/>
  <c r="H66" i="4"/>
  <c r="E69" i="4"/>
  <c r="F69" i="4"/>
  <c r="D70" i="4"/>
  <c r="H70" i="4"/>
  <c r="E75" i="4"/>
  <c r="F75" i="4"/>
  <c r="D76" i="4"/>
  <c r="H76" i="4"/>
  <c r="E80" i="4"/>
  <c r="F80" i="4"/>
  <c r="D81" i="4"/>
  <c r="E81" i="4"/>
  <c r="F81" i="4"/>
  <c r="H81" i="4"/>
  <c r="D82" i="4"/>
  <c r="H82" i="4"/>
  <c r="E83" i="4"/>
  <c r="F83" i="4"/>
  <c r="D84" i="4"/>
  <c r="H84" i="4"/>
  <c r="E85" i="4"/>
  <c r="F85" i="4"/>
  <c r="D86" i="4"/>
  <c r="H86" i="4"/>
  <c r="E88" i="4"/>
  <c r="F88" i="4"/>
  <c r="D89" i="4"/>
  <c r="E89" i="4"/>
  <c r="F89" i="4"/>
  <c r="H89" i="4"/>
  <c r="D90" i="4"/>
  <c r="E90" i="4"/>
  <c r="F90" i="4"/>
  <c r="H90" i="4"/>
  <c r="D91" i="4"/>
  <c r="E91" i="4"/>
  <c r="F91" i="4"/>
  <c r="H91" i="4"/>
  <c r="D92" i="4"/>
  <c r="H92" i="4"/>
  <c r="E93" i="4"/>
  <c r="F93" i="4"/>
  <c r="D94" i="4"/>
  <c r="E94" i="4"/>
  <c r="F94" i="4"/>
  <c r="H94" i="4"/>
  <c r="D95" i="4"/>
  <c r="H95" i="4"/>
  <c r="E96" i="4"/>
  <c r="F96" i="4"/>
  <c r="D97" i="4"/>
  <c r="E97" i="4"/>
  <c r="H97" i="4"/>
  <c r="E98" i="4"/>
  <c r="F98" i="4"/>
  <c r="D99" i="4"/>
  <c r="E99" i="4"/>
  <c r="F99" i="4"/>
  <c r="H99" i="4"/>
  <c r="D100" i="4"/>
  <c r="H100" i="4"/>
  <c r="E101" i="4"/>
  <c r="F101" i="4"/>
  <c r="D102" i="4"/>
  <c r="E102" i="4"/>
  <c r="F102" i="4"/>
  <c r="H102" i="4"/>
  <c r="D103" i="4"/>
  <c r="H103" i="4"/>
  <c r="E104" i="4"/>
  <c r="F104" i="4"/>
  <c r="D105" i="4"/>
  <c r="E105" i="4"/>
  <c r="F105" i="4"/>
  <c r="H105" i="4"/>
  <c r="D106" i="4"/>
  <c r="E106" i="4"/>
  <c r="F106" i="4"/>
  <c r="H106" i="4"/>
  <c r="D107" i="4"/>
  <c r="E107" i="4"/>
  <c r="F107" i="4"/>
  <c r="H107" i="4"/>
  <c r="H108" i="4"/>
  <c r="G25" i="4"/>
  <c r="G30" i="4"/>
  <c r="G41" i="4"/>
  <c r="G45" i="4"/>
  <c r="G53" i="4"/>
  <c r="G57" i="4"/>
  <c r="G61" i="4"/>
  <c r="G66" i="4"/>
  <c r="G70" i="4"/>
  <c r="G76" i="4"/>
  <c r="G81" i="4"/>
  <c r="G82" i="4"/>
  <c r="G84" i="4"/>
  <c r="G86" i="4"/>
  <c r="G89" i="4"/>
  <c r="G90" i="4"/>
  <c r="G91" i="4"/>
  <c r="G92" i="4"/>
  <c r="G94" i="4"/>
  <c r="G95" i="4"/>
  <c r="G97" i="4"/>
  <c r="G99" i="4"/>
  <c r="G100" i="4"/>
  <c r="G102" i="4"/>
  <c r="G103" i="4"/>
  <c r="G105" i="4"/>
  <c r="G106" i="4"/>
  <c r="G107" i="4"/>
  <c r="G108" i="4"/>
  <c r="I108" i="4"/>
  <c r="D108" i="4"/>
  <c r="I107" i="4"/>
  <c r="I106" i="4"/>
  <c r="I105" i="4"/>
  <c r="I103" i="4"/>
  <c r="I102" i="4"/>
  <c r="I100" i="4"/>
  <c r="I99" i="4"/>
  <c r="I98" i="4"/>
  <c r="I97" i="4"/>
  <c r="I95" i="4"/>
  <c r="I94" i="4"/>
  <c r="I92" i="4"/>
  <c r="I91" i="4"/>
  <c r="I90" i="4"/>
  <c r="I89" i="4"/>
  <c r="I86" i="4"/>
  <c r="I84" i="4"/>
  <c r="I82" i="4"/>
  <c r="I81" i="4"/>
  <c r="I80" i="4"/>
  <c r="I76" i="4"/>
  <c r="I70" i="4"/>
  <c r="I66" i="4"/>
  <c r="I61" i="4"/>
  <c r="I57" i="4"/>
  <c r="I53" i="4"/>
  <c r="I50" i="4"/>
  <c r="I45" i="4"/>
  <c r="I41" i="4"/>
  <c r="I30" i="4"/>
  <c r="I26" i="4"/>
  <c r="I25" i="4"/>
  <c r="A18" i="6"/>
  <c r="P381" i="6"/>
  <c r="P380" i="6"/>
  <c r="P379" i="6"/>
  <c r="P378" i="6"/>
  <c r="P377" i="6"/>
  <c r="P376" i="6"/>
  <c r="P375" i="6"/>
  <c r="T375" i="6"/>
  <c r="P374" i="6"/>
  <c r="P373" i="6"/>
  <c r="P372" i="6"/>
  <c r="P371" i="6"/>
  <c r="P370" i="6"/>
  <c r="P369" i="6"/>
  <c r="P368" i="6"/>
  <c r="P367" i="6"/>
  <c r="T367" i="6"/>
  <c r="P366" i="6"/>
  <c r="P365" i="6"/>
  <c r="P364" i="6"/>
  <c r="P363" i="6"/>
  <c r="P362" i="6"/>
  <c r="P361" i="6"/>
  <c r="P360" i="6"/>
  <c r="P359" i="6"/>
  <c r="T359" i="6"/>
  <c r="P358" i="6"/>
  <c r="P357" i="6"/>
  <c r="P356" i="6"/>
  <c r="P355" i="6"/>
  <c r="P354" i="6"/>
  <c r="P353" i="6"/>
  <c r="P352" i="6"/>
  <c r="P351" i="6"/>
  <c r="T351" i="6"/>
  <c r="P350" i="6"/>
  <c r="P349" i="6"/>
  <c r="P348" i="6"/>
  <c r="P347" i="6"/>
  <c r="P346" i="6"/>
  <c r="P345" i="6"/>
  <c r="P344" i="6"/>
  <c r="P343" i="6"/>
  <c r="T343" i="6"/>
  <c r="P342" i="6"/>
  <c r="P341" i="6"/>
  <c r="P340" i="6"/>
  <c r="P339" i="6"/>
  <c r="P338" i="6"/>
  <c r="P337" i="6"/>
  <c r="P336" i="6"/>
  <c r="P335" i="6"/>
  <c r="T335" i="6"/>
  <c r="P334" i="6"/>
  <c r="P333" i="6"/>
  <c r="P332" i="6"/>
  <c r="P331" i="6"/>
  <c r="P330" i="6"/>
  <c r="P329" i="6"/>
  <c r="P328" i="6"/>
  <c r="P327" i="6"/>
  <c r="T327" i="6"/>
  <c r="P326" i="6"/>
  <c r="P325" i="6"/>
  <c r="P324" i="6"/>
  <c r="P323" i="6"/>
  <c r="P322" i="6"/>
  <c r="P321" i="6"/>
  <c r="P320" i="6"/>
  <c r="P319" i="6"/>
  <c r="T319" i="6"/>
  <c r="P318" i="6"/>
  <c r="P317" i="6"/>
  <c r="P316" i="6"/>
  <c r="P315" i="6"/>
  <c r="P314" i="6"/>
  <c r="P313" i="6"/>
  <c r="P312" i="6"/>
  <c r="P311" i="6"/>
  <c r="T311" i="6"/>
  <c r="P310" i="6"/>
  <c r="P309" i="6"/>
  <c r="P308" i="6"/>
  <c r="P307" i="6"/>
  <c r="P306" i="6"/>
  <c r="P305" i="6"/>
  <c r="P304" i="6"/>
  <c r="P303" i="6"/>
  <c r="T303" i="6"/>
  <c r="P302" i="6"/>
  <c r="P301" i="6"/>
  <c r="P300" i="6"/>
  <c r="P299" i="6"/>
  <c r="P298" i="6"/>
  <c r="P297" i="6"/>
  <c r="P296" i="6"/>
  <c r="P295" i="6"/>
  <c r="T295" i="6"/>
  <c r="P294" i="6"/>
  <c r="P293" i="6"/>
  <c r="P292" i="6"/>
  <c r="P291" i="6"/>
  <c r="P290" i="6"/>
  <c r="P289" i="6"/>
  <c r="P288" i="6"/>
  <c r="P287" i="6"/>
  <c r="T287" i="6"/>
  <c r="P286" i="6"/>
  <c r="P285" i="6"/>
  <c r="P284" i="6"/>
  <c r="P283" i="6"/>
  <c r="P282" i="6"/>
  <c r="P281" i="6"/>
  <c r="P280" i="6"/>
  <c r="P279" i="6"/>
  <c r="T279" i="6"/>
  <c r="P278" i="6"/>
  <c r="P277" i="6"/>
  <c r="P276" i="6"/>
  <c r="P275" i="6"/>
  <c r="P274" i="6"/>
  <c r="P273" i="6"/>
  <c r="P272" i="6"/>
  <c r="P271" i="6"/>
  <c r="T271" i="6"/>
  <c r="P270" i="6"/>
  <c r="P269" i="6"/>
  <c r="P268" i="6"/>
  <c r="P267" i="6"/>
  <c r="P266" i="6"/>
  <c r="P265" i="6"/>
  <c r="P264" i="6"/>
  <c r="P263" i="6"/>
  <c r="T263" i="6"/>
  <c r="P262" i="6"/>
  <c r="P261" i="6"/>
  <c r="P260" i="6"/>
  <c r="P259" i="6"/>
  <c r="P258" i="6"/>
  <c r="P257" i="6"/>
  <c r="P256" i="6"/>
  <c r="P255" i="6"/>
  <c r="T255" i="6"/>
  <c r="P254" i="6"/>
  <c r="P253" i="6"/>
  <c r="P252" i="6"/>
  <c r="P251" i="6"/>
  <c r="P250" i="6"/>
  <c r="P249" i="6"/>
  <c r="P248" i="6"/>
  <c r="P247" i="6"/>
  <c r="T247" i="6"/>
  <c r="P246" i="6"/>
  <c r="P245" i="6"/>
  <c r="P244" i="6"/>
  <c r="P243" i="6"/>
  <c r="P242" i="6"/>
  <c r="P241" i="6"/>
  <c r="P240" i="6"/>
  <c r="P239" i="6"/>
  <c r="T239" i="6"/>
  <c r="P238" i="6"/>
  <c r="P237" i="6"/>
  <c r="P236" i="6"/>
  <c r="P235" i="6"/>
  <c r="P234" i="6"/>
  <c r="P233" i="6"/>
  <c r="P232" i="6"/>
  <c r="P231" i="6"/>
  <c r="T231" i="6"/>
  <c r="P230" i="6"/>
  <c r="P229" i="6"/>
  <c r="P228" i="6"/>
  <c r="P227" i="6"/>
  <c r="P226" i="6"/>
  <c r="P225" i="6"/>
  <c r="P224" i="6"/>
  <c r="P223" i="6"/>
  <c r="T223" i="6"/>
  <c r="P222" i="6"/>
  <c r="P221" i="6"/>
  <c r="P220" i="6"/>
  <c r="P219" i="6"/>
  <c r="P218" i="6"/>
  <c r="P217" i="6"/>
  <c r="P216" i="6"/>
  <c r="P215" i="6"/>
  <c r="T215" i="6"/>
  <c r="P214" i="6"/>
  <c r="P213" i="6"/>
  <c r="P212" i="6"/>
  <c r="P211" i="6"/>
  <c r="P210" i="6"/>
  <c r="P209" i="6"/>
  <c r="P208" i="6"/>
  <c r="P207" i="6"/>
  <c r="T207" i="6"/>
  <c r="P206" i="6"/>
  <c r="P205" i="6"/>
  <c r="P204" i="6"/>
  <c r="P203" i="6"/>
  <c r="P202" i="6"/>
  <c r="P201" i="6"/>
  <c r="P200" i="6"/>
  <c r="P199" i="6"/>
  <c r="T199" i="6"/>
  <c r="P198" i="6"/>
  <c r="P197" i="6"/>
  <c r="P196" i="6"/>
  <c r="P195" i="6"/>
  <c r="P194" i="6"/>
  <c r="P193" i="6"/>
  <c r="P192" i="6"/>
  <c r="P191" i="6"/>
  <c r="T191" i="6"/>
  <c r="P190" i="6"/>
  <c r="P189" i="6"/>
  <c r="P188" i="6"/>
  <c r="P187" i="6"/>
  <c r="P186" i="6"/>
  <c r="P185" i="6"/>
  <c r="P184" i="6"/>
  <c r="P183" i="6"/>
  <c r="T183" i="6"/>
  <c r="P182" i="6"/>
  <c r="P181" i="6"/>
  <c r="P180" i="6"/>
  <c r="P179" i="6"/>
  <c r="P178" i="6"/>
  <c r="P177" i="6"/>
  <c r="P176" i="6"/>
  <c r="P175" i="6"/>
  <c r="P174" i="6"/>
  <c r="P173" i="6"/>
  <c r="P172" i="6"/>
  <c r="P171" i="6"/>
  <c r="P170" i="6"/>
  <c r="P169" i="6"/>
  <c r="P168" i="6"/>
  <c r="P167" i="6"/>
  <c r="P166" i="6"/>
  <c r="P165" i="6"/>
  <c r="P164" i="6"/>
  <c r="P163" i="6"/>
  <c r="P162" i="6"/>
  <c r="P161" i="6"/>
  <c r="P160" i="6"/>
  <c r="P159" i="6"/>
  <c r="P158" i="6"/>
  <c r="P157" i="6"/>
  <c r="P156" i="6"/>
  <c r="P155" i="6"/>
  <c r="P154" i="6"/>
  <c r="P153" i="6"/>
  <c r="P152" i="6"/>
  <c r="P151" i="6"/>
  <c r="P150" i="6"/>
  <c r="P149" i="6"/>
  <c r="P148" i="6"/>
  <c r="P147" i="6"/>
  <c r="P146" i="6"/>
  <c r="P145" i="6"/>
  <c r="P144" i="6"/>
  <c r="P143" i="6"/>
  <c r="P142" i="6"/>
  <c r="P141" i="6"/>
  <c r="P140" i="6"/>
  <c r="P139" i="6"/>
  <c r="P138" i="6"/>
  <c r="P137" i="6"/>
  <c r="P136" i="6"/>
  <c r="P135" i="6"/>
  <c r="P134" i="6"/>
  <c r="P133" i="6"/>
  <c r="P132" i="6"/>
  <c r="P130" i="6"/>
  <c r="P129" i="6"/>
  <c r="P128" i="6"/>
  <c r="P127" i="6"/>
  <c r="P126" i="6"/>
  <c r="T126" i="6"/>
  <c r="P125" i="6"/>
  <c r="T125" i="6"/>
  <c r="P124" i="6"/>
  <c r="T124" i="6"/>
  <c r="P123" i="6"/>
  <c r="T123" i="6"/>
  <c r="P122" i="6"/>
  <c r="T122" i="6"/>
  <c r="P121" i="6"/>
  <c r="T121" i="6"/>
  <c r="P120" i="6"/>
  <c r="P119" i="6"/>
  <c r="P118" i="6"/>
  <c r="P117" i="6"/>
  <c r="T117" i="6"/>
  <c r="P116" i="6"/>
  <c r="P115" i="6"/>
  <c r="T115" i="6"/>
  <c r="P114" i="6"/>
  <c r="T114" i="6"/>
  <c r="P113" i="6"/>
  <c r="T113" i="6"/>
  <c r="P112" i="6"/>
  <c r="T112" i="6"/>
  <c r="U112" i="6"/>
  <c r="P111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D20" i="6"/>
  <c r="C26" i="6"/>
  <c r="G20" i="6"/>
  <c r="G17" i="6"/>
  <c r="P940" i="6"/>
  <c r="T940" i="6"/>
  <c r="P939" i="6"/>
  <c r="T939" i="6"/>
  <c r="P938" i="6"/>
  <c r="T938" i="6"/>
  <c r="P937" i="6"/>
  <c r="T937" i="6"/>
  <c r="P936" i="6"/>
  <c r="T936" i="6"/>
  <c r="P935" i="6"/>
  <c r="T935" i="6"/>
  <c r="P934" i="6"/>
  <c r="T934" i="6"/>
  <c r="P933" i="6"/>
  <c r="T933" i="6"/>
  <c r="P932" i="6"/>
  <c r="T932" i="6"/>
  <c r="P931" i="6"/>
  <c r="T931" i="6"/>
  <c r="P930" i="6"/>
  <c r="T930" i="6"/>
  <c r="P929" i="6"/>
  <c r="T929" i="6"/>
  <c r="P928" i="6"/>
  <c r="T928" i="6"/>
  <c r="P927" i="6"/>
  <c r="T927" i="6"/>
  <c r="P926" i="6"/>
  <c r="T926" i="6"/>
  <c r="P925" i="6"/>
  <c r="T925" i="6"/>
  <c r="P924" i="6"/>
  <c r="T924" i="6"/>
  <c r="P923" i="6"/>
  <c r="T923" i="6"/>
  <c r="P922" i="6"/>
  <c r="T922" i="6"/>
  <c r="P921" i="6"/>
  <c r="T921" i="6"/>
  <c r="P920" i="6"/>
  <c r="T920" i="6"/>
  <c r="P919" i="6"/>
  <c r="T919" i="6"/>
  <c r="P918" i="6"/>
  <c r="T918" i="6"/>
  <c r="P917" i="6"/>
  <c r="T917" i="6"/>
  <c r="P916" i="6"/>
  <c r="T916" i="6"/>
  <c r="P915" i="6"/>
  <c r="T915" i="6"/>
  <c r="P914" i="6"/>
  <c r="T914" i="6"/>
  <c r="P913" i="6"/>
  <c r="T913" i="6"/>
  <c r="P912" i="6"/>
  <c r="T912" i="6"/>
  <c r="P911" i="6"/>
  <c r="T911" i="6"/>
  <c r="P910" i="6"/>
  <c r="T910" i="6"/>
  <c r="P909" i="6"/>
  <c r="T909" i="6"/>
  <c r="P908" i="6"/>
  <c r="T908" i="6"/>
  <c r="P907" i="6"/>
  <c r="T907" i="6"/>
  <c r="P906" i="6"/>
  <c r="T906" i="6"/>
  <c r="P905" i="6"/>
  <c r="T905" i="6"/>
  <c r="P904" i="6"/>
  <c r="T904" i="6"/>
  <c r="P903" i="6"/>
  <c r="T903" i="6"/>
  <c r="P902" i="6"/>
  <c r="T902" i="6"/>
  <c r="P901" i="6"/>
  <c r="T901" i="6"/>
  <c r="P900" i="6"/>
  <c r="T900" i="6"/>
  <c r="P899" i="6"/>
  <c r="T899" i="6"/>
  <c r="P898" i="6"/>
  <c r="T898" i="6"/>
  <c r="P897" i="6"/>
  <c r="T897" i="6"/>
  <c r="P896" i="6"/>
  <c r="T896" i="6"/>
  <c r="P895" i="6"/>
  <c r="T895" i="6"/>
  <c r="P894" i="6"/>
  <c r="T894" i="6"/>
  <c r="P893" i="6"/>
  <c r="T893" i="6"/>
  <c r="P892" i="6"/>
  <c r="T892" i="6"/>
  <c r="P891" i="6"/>
  <c r="T891" i="6"/>
  <c r="P890" i="6"/>
  <c r="T890" i="6"/>
  <c r="P889" i="6"/>
  <c r="T889" i="6"/>
  <c r="P888" i="6"/>
  <c r="T888" i="6"/>
  <c r="P887" i="6"/>
  <c r="T887" i="6"/>
  <c r="P886" i="6"/>
  <c r="T886" i="6"/>
  <c r="P885" i="6"/>
  <c r="T885" i="6"/>
  <c r="P884" i="6"/>
  <c r="T884" i="6"/>
  <c r="P883" i="6"/>
  <c r="T883" i="6"/>
  <c r="P882" i="6"/>
  <c r="T882" i="6"/>
  <c r="P881" i="6"/>
  <c r="T881" i="6"/>
  <c r="P880" i="6"/>
  <c r="T880" i="6"/>
  <c r="P879" i="6"/>
  <c r="T879" i="6"/>
  <c r="P878" i="6"/>
  <c r="T878" i="6"/>
  <c r="P877" i="6"/>
  <c r="T877" i="6"/>
  <c r="P876" i="6"/>
  <c r="T876" i="6"/>
  <c r="P875" i="6"/>
  <c r="T875" i="6"/>
  <c r="P874" i="6"/>
  <c r="T874" i="6"/>
  <c r="P873" i="6"/>
  <c r="T873" i="6"/>
  <c r="P872" i="6"/>
  <c r="T872" i="6"/>
  <c r="P871" i="6"/>
  <c r="T871" i="6"/>
  <c r="P870" i="6"/>
  <c r="T870" i="6"/>
  <c r="P869" i="6"/>
  <c r="T869" i="6"/>
  <c r="P868" i="6"/>
  <c r="T868" i="6"/>
  <c r="P867" i="6"/>
  <c r="T867" i="6"/>
  <c r="P866" i="6"/>
  <c r="T866" i="6"/>
  <c r="P865" i="6"/>
  <c r="T865" i="6"/>
  <c r="P864" i="6"/>
  <c r="T864" i="6"/>
  <c r="P863" i="6"/>
  <c r="T863" i="6"/>
  <c r="P862" i="6"/>
  <c r="T862" i="6"/>
  <c r="P861" i="6"/>
  <c r="T861" i="6"/>
  <c r="P860" i="6"/>
  <c r="T860" i="6"/>
  <c r="P859" i="6"/>
  <c r="T859" i="6"/>
  <c r="P858" i="6"/>
  <c r="T858" i="6"/>
  <c r="P857" i="6"/>
  <c r="T857" i="6"/>
  <c r="P856" i="6"/>
  <c r="T856" i="6"/>
  <c r="P855" i="6"/>
  <c r="T855" i="6"/>
  <c r="P854" i="6"/>
  <c r="T854" i="6"/>
  <c r="P853" i="6"/>
  <c r="T853" i="6"/>
  <c r="P852" i="6"/>
  <c r="T852" i="6"/>
  <c r="P851" i="6"/>
  <c r="T851" i="6"/>
  <c r="P850" i="6"/>
  <c r="T850" i="6"/>
  <c r="P849" i="6"/>
  <c r="T849" i="6"/>
  <c r="P848" i="6"/>
  <c r="T848" i="6"/>
  <c r="P847" i="6"/>
  <c r="T847" i="6"/>
  <c r="P846" i="6"/>
  <c r="T846" i="6"/>
  <c r="P845" i="6"/>
  <c r="T845" i="6"/>
  <c r="P844" i="6"/>
  <c r="T844" i="6"/>
  <c r="P843" i="6"/>
  <c r="T843" i="6"/>
  <c r="P842" i="6"/>
  <c r="T842" i="6"/>
  <c r="P841" i="6"/>
  <c r="T841" i="6"/>
  <c r="P840" i="6"/>
  <c r="T840" i="6"/>
  <c r="P839" i="6"/>
  <c r="T839" i="6"/>
  <c r="P838" i="6"/>
  <c r="T838" i="6"/>
  <c r="P837" i="6"/>
  <c r="T837" i="6"/>
  <c r="P836" i="6"/>
  <c r="T836" i="6"/>
  <c r="P835" i="6"/>
  <c r="T835" i="6"/>
  <c r="P834" i="6"/>
  <c r="T834" i="6"/>
  <c r="P833" i="6"/>
  <c r="T833" i="6"/>
  <c r="P832" i="6"/>
  <c r="T832" i="6"/>
  <c r="P831" i="6"/>
  <c r="T831" i="6"/>
  <c r="P830" i="6"/>
  <c r="T830" i="6"/>
  <c r="P829" i="6"/>
  <c r="T829" i="6"/>
  <c r="P828" i="6"/>
  <c r="T828" i="6"/>
  <c r="P827" i="6"/>
  <c r="T827" i="6"/>
  <c r="P826" i="6"/>
  <c r="T826" i="6"/>
  <c r="P825" i="6"/>
  <c r="T825" i="6"/>
  <c r="P824" i="6"/>
  <c r="T824" i="6"/>
  <c r="P823" i="6"/>
  <c r="T823" i="6"/>
  <c r="P822" i="6"/>
  <c r="T822" i="6"/>
  <c r="P821" i="6"/>
  <c r="T821" i="6"/>
  <c r="P820" i="6"/>
  <c r="T820" i="6"/>
  <c r="P819" i="6"/>
  <c r="T819" i="6"/>
  <c r="P818" i="6"/>
  <c r="T818" i="6"/>
  <c r="P817" i="6"/>
  <c r="T817" i="6"/>
  <c r="P816" i="6"/>
  <c r="T816" i="6"/>
  <c r="P815" i="6"/>
  <c r="T815" i="6"/>
  <c r="P814" i="6"/>
  <c r="T814" i="6"/>
  <c r="P813" i="6"/>
  <c r="T813" i="6"/>
  <c r="P812" i="6"/>
  <c r="T812" i="6"/>
  <c r="P811" i="6"/>
  <c r="T811" i="6"/>
  <c r="P810" i="6"/>
  <c r="T810" i="6"/>
  <c r="P809" i="6"/>
  <c r="T809" i="6"/>
  <c r="P808" i="6"/>
  <c r="T808" i="6"/>
  <c r="P807" i="6"/>
  <c r="T807" i="6"/>
  <c r="P806" i="6"/>
  <c r="T806" i="6"/>
  <c r="P805" i="6"/>
  <c r="T805" i="6"/>
  <c r="P804" i="6"/>
  <c r="T804" i="6"/>
  <c r="P803" i="6"/>
  <c r="T803" i="6"/>
  <c r="P802" i="6"/>
  <c r="T802" i="6"/>
  <c r="P801" i="6"/>
  <c r="T801" i="6"/>
  <c r="P800" i="6"/>
  <c r="T800" i="6"/>
  <c r="P799" i="6"/>
  <c r="T799" i="6"/>
  <c r="P798" i="6"/>
  <c r="T798" i="6"/>
  <c r="P797" i="6"/>
  <c r="T797" i="6"/>
  <c r="P796" i="6"/>
  <c r="T796" i="6"/>
  <c r="P795" i="6"/>
  <c r="T795" i="6"/>
  <c r="P794" i="6"/>
  <c r="T794" i="6"/>
  <c r="P793" i="6"/>
  <c r="T793" i="6"/>
  <c r="P792" i="6"/>
  <c r="T792" i="6"/>
  <c r="P791" i="6"/>
  <c r="T791" i="6"/>
  <c r="P790" i="6"/>
  <c r="T790" i="6"/>
  <c r="P789" i="6"/>
  <c r="T789" i="6"/>
  <c r="P788" i="6"/>
  <c r="T788" i="6"/>
  <c r="P787" i="6"/>
  <c r="T787" i="6"/>
  <c r="P786" i="6"/>
  <c r="T786" i="6"/>
  <c r="P785" i="6"/>
  <c r="T785" i="6"/>
  <c r="P784" i="6"/>
  <c r="T784" i="6"/>
  <c r="P783" i="6"/>
  <c r="T783" i="6"/>
  <c r="P782" i="6"/>
  <c r="T782" i="6"/>
  <c r="P781" i="6"/>
  <c r="T781" i="6"/>
  <c r="P780" i="6"/>
  <c r="T780" i="6"/>
  <c r="P779" i="6"/>
  <c r="T779" i="6"/>
  <c r="P778" i="6"/>
  <c r="T778" i="6"/>
  <c r="P777" i="6"/>
  <c r="T777" i="6"/>
  <c r="P776" i="6"/>
  <c r="T776" i="6"/>
  <c r="P775" i="6"/>
  <c r="T775" i="6"/>
  <c r="P774" i="6"/>
  <c r="T774" i="6"/>
  <c r="P773" i="6"/>
  <c r="T773" i="6"/>
  <c r="P772" i="6"/>
  <c r="T772" i="6"/>
  <c r="P771" i="6"/>
  <c r="T771" i="6"/>
  <c r="P770" i="6"/>
  <c r="T770" i="6"/>
  <c r="P769" i="6"/>
  <c r="T769" i="6"/>
  <c r="P768" i="6"/>
  <c r="T768" i="6"/>
  <c r="P767" i="6"/>
  <c r="T767" i="6"/>
  <c r="P766" i="6"/>
  <c r="T766" i="6"/>
  <c r="P765" i="6"/>
  <c r="T765" i="6"/>
  <c r="P764" i="6"/>
  <c r="T764" i="6"/>
  <c r="P763" i="6"/>
  <c r="T763" i="6"/>
  <c r="P762" i="6"/>
  <c r="T762" i="6"/>
  <c r="P761" i="6"/>
  <c r="T761" i="6"/>
  <c r="P760" i="6"/>
  <c r="T760" i="6"/>
  <c r="P759" i="6"/>
  <c r="T759" i="6"/>
  <c r="P758" i="6"/>
  <c r="T758" i="6"/>
  <c r="P757" i="6"/>
  <c r="T757" i="6"/>
  <c r="P756" i="6"/>
  <c r="T756" i="6"/>
  <c r="P755" i="6"/>
  <c r="T755" i="6"/>
  <c r="P754" i="6"/>
  <c r="T754" i="6"/>
  <c r="P753" i="6"/>
  <c r="T753" i="6"/>
  <c r="P752" i="6"/>
  <c r="T752" i="6"/>
  <c r="P751" i="6"/>
  <c r="T751" i="6"/>
  <c r="P750" i="6"/>
  <c r="T750" i="6"/>
  <c r="P749" i="6"/>
  <c r="T749" i="6"/>
  <c r="P748" i="6"/>
  <c r="T748" i="6"/>
  <c r="P747" i="6"/>
  <c r="T747" i="6"/>
  <c r="P746" i="6"/>
  <c r="T746" i="6"/>
  <c r="P745" i="6"/>
  <c r="T745" i="6"/>
  <c r="P744" i="6"/>
  <c r="T744" i="6"/>
  <c r="P743" i="6"/>
  <c r="T743" i="6"/>
  <c r="P742" i="6"/>
  <c r="T742" i="6"/>
  <c r="P741" i="6"/>
  <c r="T741" i="6"/>
  <c r="P740" i="6"/>
  <c r="T740" i="6"/>
  <c r="P739" i="6"/>
  <c r="T739" i="6"/>
  <c r="P738" i="6"/>
  <c r="T738" i="6"/>
  <c r="P737" i="6"/>
  <c r="T737" i="6"/>
  <c r="P736" i="6"/>
  <c r="T736" i="6"/>
  <c r="P735" i="6"/>
  <c r="T735" i="6"/>
  <c r="P734" i="6"/>
  <c r="T734" i="6"/>
  <c r="P733" i="6"/>
  <c r="T733" i="6"/>
  <c r="P732" i="6"/>
  <c r="T732" i="6"/>
  <c r="P731" i="6"/>
  <c r="T731" i="6"/>
  <c r="P730" i="6"/>
  <c r="T730" i="6"/>
  <c r="P729" i="6"/>
  <c r="T729" i="6"/>
  <c r="P728" i="6"/>
  <c r="T728" i="6"/>
  <c r="P727" i="6"/>
  <c r="T727" i="6"/>
  <c r="P726" i="6"/>
  <c r="T726" i="6"/>
  <c r="P725" i="6"/>
  <c r="T725" i="6"/>
  <c r="P724" i="6"/>
  <c r="T724" i="6"/>
  <c r="P723" i="6"/>
  <c r="T723" i="6"/>
  <c r="P722" i="6"/>
  <c r="T722" i="6"/>
  <c r="P721" i="6"/>
  <c r="T721" i="6"/>
  <c r="P720" i="6"/>
  <c r="T720" i="6"/>
  <c r="P719" i="6"/>
  <c r="T719" i="6"/>
  <c r="P718" i="6"/>
  <c r="T718" i="6"/>
  <c r="P717" i="6"/>
  <c r="T717" i="6"/>
  <c r="P716" i="6"/>
  <c r="T716" i="6"/>
  <c r="P715" i="6"/>
  <c r="T715" i="6"/>
  <c r="P714" i="6"/>
  <c r="T714" i="6"/>
  <c r="P713" i="6"/>
  <c r="T713" i="6"/>
  <c r="P712" i="6"/>
  <c r="T712" i="6"/>
  <c r="P711" i="6"/>
  <c r="T711" i="6"/>
  <c r="P710" i="6"/>
  <c r="T710" i="6"/>
  <c r="P709" i="6"/>
  <c r="T709" i="6"/>
  <c r="P708" i="6"/>
  <c r="T708" i="6"/>
  <c r="P707" i="6"/>
  <c r="T707" i="6"/>
  <c r="P706" i="6"/>
  <c r="T706" i="6"/>
  <c r="P705" i="6"/>
  <c r="T705" i="6"/>
  <c r="P704" i="6"/>
  <c r="T704" i="6"/>
  <c r="P703" i="6"/>
  <c r="T703" i="6"/>
  <c r="P702" i="6"/>
  <c r="T702" i="6"/>
  <c r="P701" i="6"/>
  <c r="T701" i="6"/>
  <c r="P700" i="6"/>
  <c r="T700" i="6"/>
  <c r="P699" i="6"/>
  <c r="T699" i="6"/>
  <c r="P698" i="6"/>
  <c r="T698" i="6"/>
  <c r="P697" i="6"/>
  <c r="T697" i="6"/>
  <c r="P696" i="6"/>
  <c r="T696" i="6"/>
  <c r="P695" i="6"/>
  <c r="T695" i="6"/>
  <c r="P694" i="6"/>
  <c r="T694" i="6"/>
  <c r="P693" i="6"/>
  <c r="T693" i="6"/>
  <c r="P692" i="6"/>
  <c r="T692" i="6"/>
  <c r="P691" i="6"/>
  <c r="T691" i="6"/>
  <c r="P690" i="6"/>
  <c r="T690" i="6"/>
  <c r="P689" i="6"/>
  <c r="T689" i="6"/>
  <c r="P688" i="6"/>
  <c r="T688" i="6"/>
  <c r="P687" i="6"/>
  <c r="T687" i="6"/>
  <c r="P686" i="6"/>
  <c r="T686" i="6"/>
  <c r="P685" i="6"/>
  <c r="T685" i="6"/>
  <c r="P684" i="6"/>
  <c r="T684" i="6"/>
  <c r="P683" i="6"/>
  <c r="T683" i="6"/>
  <c r="P682" i="6"/>
  <c r="T682" i="6"/>
  <c r="P681" i="6"/>
  <c r="T681" i="6"/>
  <c r="P680" i="6"/>
  <c r="T680" i="6"/>
  <c r="P679" i="6"/>
  <c r="T679" i="6"/>
  <c r="P678" i="6"/>
  <c r="T678" i="6"/>
  <c r="P677" i="6"/>
  <c r="T677" i="6"/>
  <c r="P676" i="6"/>
  <c r="T676" i="6"/>
  <c r="P675" i="6"/>
  <c r="T675" i="6"/>
  <c r="P674" i="6"/>
  <c r="T674" i="6"/>
  <c r="P673" i="6"/>
  <c r="T673" i="6"/>
  <c r="P672" i="6"/>
  <c r="T672" i="6"/>
  <c r="P671" i="6"/>
  <c r="T671" i="6"/>
  <c r="P670" i="6"/>
  <c r="T670" i="6"/>
  <c r="P669" i="6"/>
  <c r="T669" i="6"/>
  <c r="P668" i="6"/>
  <c r="T668" i="6"/>
  <c r="P667" i="6"/>
  <c r="T667" i="6"/>
  <c r="P666" i="6"/>
  <c r="T666" i="6"/>
  <c r="P665" i="6"/>
  <c r="T665" i="6"/>
  <c r="P664" i="6"/>
  <c r="T664" i="6"/>
  <c r="P663" i="6"/>
  <c r="T663" i="6"/>
  <c r="P662" i="6"/>
  <c r="T662" i="6"/>
  <c r="P661" i="6"/>
  <c r="T661" i="6"/>
  <c r="P660" i="6"/>
  <c r="T660" i="6"/>
  <c r="P659" i="6"/>
  <c r="T659" i="6"/>
  <c r="P658" i="6"/>
  <c r="T658" i="6"/>
  <c r="P657" i="6"/>
  <c r="T657" i="6"/>
  <c r="P656" i="6"/>
  <c r="T656" i="6"/>
  <c r="P655" i="6"/>
  <c r="T655" i="6"/>
  <c r="P654" i="6"/>
  <c r="T654" i="6"/>
  <c r="P653" i="6"/>
  <c r="T653" i="6"/>
  <c r="P652" i="6"/>
  <c r="T652" i="6"/>
  <c r="P651" i="6"/>
  <c r="T651" i="6"/>
  <c r="P650" i="6"/>
  <c r="T650" i="6"/>
  <c r="P649" i="6"/>
  <c r="T649" i="6"/>
  <c r="P648" i="6"/>
  <c r="T648" i="6"/>
  <c r="P647" i="6"/>
  <c r="T647" i="6"/>
  <c r="P646" i="6"/>
  <c r="T646" i="6"/>
  <c r="P645" i="6"/>
  <c r="T645" i="6"/>
  <c r="P644" i="6"/>
  <c r="T644" i="6"/>
  <c r="P643" i="6"/>
  <c r="T643" i="6"/>
  <c r="P642" i="6"/>
  <c r="T642" i="6"/>
  <c r="P641" i="6"/>
  <c r="T641" i="6"/>
  <c r="P640" i="6"/>
  <c r="T640" i="6"/>
  <c r="P639" i="6"/>
  <c r="T639" i="6"/>
  <c r="P638" i="6"/>
  <c r="T638" i="6"/>
  <c r="P637" i="6"/>
  <c r="T637" i="6"/>
  <c r="P636" i="6"/>
  <c r="T636" i="6"/>
  <c r="P635" i="6"/>
  <c r="T635" i="6"/>
  <c r="P634" i="6"/>
  <c r="T634" i="6"/>
  <c r="P633" i="6"/>
  <c r="T633" i="6"/>
  <c r="P632" i="6"/>
  <c r="T632" i="6"/>
  <c r="P631" i="6"/>
  <c r="T631" i="6"/>
  <c r="P630" i="6"/>
  <c r="T630" i="6"/>
  <c r="P629" i="6"/>
  <c r="T629" i="6"/>
  <c r="P628" i="6"/>
  <c r="T628" i="6"/>
  <c r="P627" i="6"/>
  <c r="T627" i="6"/>
  <c r="P626" i="6"/>
  <c r="T626" i="6"/>
  <c r="P625" i="6"/>
  <c r="T625" i="6"/>
  <c r="P624" i="6"/>
  <c r="T624" i="6"/>
  <c r="P623" i="6"/>
  <c r="T623" i="6"/>
  <c r="P622" i="6"/>
  <c r="T622" i="6"/>
  <c r="P621" i="6"/>
  <c r="T621" i="6"/>
  <c r="P620" i="6"/>
  <c r="T620" i="6"/>
  <c r="P619" i="6"/>
  <c r="T619" i="6"/>
  <c r="P618" i="6"/>
  <c r="T618" i="6"/>
  <c r="P617" i="6"/>
  <c r="T617" i="6"/>
  <c r="P616" i="6"/>
  <c r="T616" i="6"/>
  <c r="P615" i="6"/>
  <c r="T615" i="6"/>
  <c r="P614" i="6"/>
  <c r="T614" i="6"/>
  <c r="P613" i="6"/>
  <c r="T613" i="6"/>
  <c r="P612" i="6"/>
  <c r="T612" i="6"/>
  <c r="P611" i="6"/>
  <c r="T611" i="6"/>
  <c r="P610" i="6"/>
  <c r="T610" i="6"/>
  <c r="P609" i="6"/>
  <c r="T609" i="6"/>
  <c r="P608" i="6"/>
  <c r="T608" i="6"/>
  <c r="P607" i="6"/>
  <c r="T607" i="6"/>
  <c r="P606" i="6"/>
  <c r="T606" i="6"/>
  <c r="P605" i="6"/>
  <c r="T605" i="6"/>
  <c r="P604" i="6"/>
  <c r="T604" i="6"/>
  <c r="P603" i="6"/>
  <c r="T603" i="6"/>
  <c r="P602" i="6"/>
  <c r="T602" i="6"/>
  <c r="P601" i="6"/>
  <c r="T601" i="6"/>
  <c r="P600" i="6"/>
  <c r="T600" i="6"/>
  <c r="P599" i="6"/>
  <c r="T599" i="6"/>
  <c r="P598" i="6"/>
  <c r="T598" i="6"/>
  <c r="P597" i="6"/>
  <c r="T597" i="6"/>
  <c r="P596" i="6"/>
  <c r="T596" i="6"/>
  <c r="P595" i="6"/>
  <c r="T595" i="6"/>
  <c r="P594" i="6"/>
  <c r="T594" i="6"/>
  <c r="P593" i="6"/>
  <c r="T593" i="6"/>
  <c r="P592" i="6"/>
  <c r="T592" i="6"/>
  <c r="P591" i="6"/>
  <c r="T591" i="6"/>
  <c r="P590" i="6"/>
  <c r="T590" i="6"/>
  <c r="P589" i="6"/>
  <c r="T589" i="6"/>
  <c r="P588" i="6"/>
  <c r="T588" i="6"/>
  <c r="P587" i="6"/>
  <c r="T587" i="6"/>
  <c r="P586" i="6"/>
  <c r="T586" i="6"/>
  <c r="P585" i="6"/>
  <c r="T585" i="6"/>
  <c r="P584" i="6"/>
  <c r="T584" i="6"/>
  <c r="T583" i="6"/>
  <c r="T582" i="6"/>
  <c r="T581" i="6"/>
  <c r="T580" i="6"/>
  <c r="T579" i="6"/>
  <c r="T578" i="6"/>
  <c r="T577" i="6"/>
  <c r="T576" i="6"/>
  <c r="T575" i="6"/>
  <c r="T574" i="6"/>
  <c r="T573" i="6"/>
  <c r="T572" i="6"/>
  <c r="T571" i="6"/>
  <c r="T570" i="6"/>
  <c r="T569" i="6"/>
  <c r="T568" i="6"/>
  <c r="T567" i="6"/>
  <c r="T566" i="6"/>
  <c r="T565" i="6"/>
  <c r="T564" i="6"/>
  <c r="T563" i="6"/>
  <c r="T562" i="6"/>
  <c r="T561" i="6"/>
  <c r="T560" i="6"/>
  <c r="T559" i="6"/>
  <c r="T558" i="6"/>
  <c r="T557" i="6"/>
  <c r="T556" i="6"/>
  <c r="T555" i="6"/>
  <c r="T554" i="6"/>
  <c r="T553" i="6"/>
  <c r="T552" i="6"/>
  <c r="T551" i="6"/>
  <c r="T550" i="6"/>
  <c r="T549" i="6"/>
  <c r="T548" i="6"/>
  <c r="T547" i="6"/>
  <c r="T546" i="6"/>
  <c r="T545" i="6"/>
  <c r="T544" i="6"/>
  <c r="T543" i="6"/>
  <c r="T542" i="6"/>
  <c r="T541" i="6"/>
  <c r="T540" i="6"/>
  <c r="T539" i="6"/>
  <c r="T538" i="6"/>
  <c r="T537" i="6"/>
  <c r="T536" i="6"/>
  <c r="T535" i="6"/>
  <c r="T534" i="6"/>
  <c r="T533" i="6"/>
  <c r="T532" i="6"/>
  <c r="T531" i="6"/>
  <c r="T530" i="6"/>
  <c r="T529" i="6"/>
  <c r="T528" i="6"/>
  <c r="T527" i="6"/>
  <c r="T526" i="6"/>
  <c r="T525" i="6"/>
  <c r="T524" i="6"/>
  <c r="T523" i="6"/>
  <c r="T522" i="6"/>
  <c r="T521" i="6"/>
  <c r="T520" i="6"/>
  <c r="T519" i="6"/>
  <c r="T518" i="6"/>
  <c r="T517" i="6"/>
  <c r="T516" i="6"/>
  <c r="T515" i="6"/>
  <c r="T514" i="6"/>
  <c r="T513" i="6"/>
  <c r="T512" i="6"/>
  <c r="T511" i="6"/>
  <c r="T510" i="6"/>
  <c r="T509" i="6"/>
  <c r="T508" i="6"/>
  <c r="T507" i="6"/>
  <c r="T506" i="6"/>
  <c r="T505" i="6"/>
  <c r="T504" i="6"/>
  <c r="T503" i="6"/>
  <c r="T502" i="6"/>
  <c r="T501" i="6"/>
  <c r="T500" i="6"/>
  <c r="T499" i="6"/>
  <c r="T498" i="6"/>
  <c r="T497" i="6"/>
  <c r="T496" i="6"/>
  <c r="T495" i="6"/>
  <c r="T494" i="6"/>
  <c r="T493" i="6"/>
  <c r="T492" i="6"/>
  <c r="T491" i="6"/>
  <c r="T490" i="6"/>
  <c r="T489" i="6"/>
  <c r="T488" i="6"/>
  <c r="T487" i="6"/>
  <c r="T486" i="6"/>
  <c r="T485" i="6"/>
  <c r="T484" i="6"/>
  <c r="T483" i="6"/>
  <c r="T482" i="6"/>
  <c r="T481" i="6"/>
  <c r="T480" i="6"/>
  <c r="T479" i="6"/>
  <c r="T478" i="6"/>
  <c r="T477" i="6"/>
  <c r="T476" i="6"/>
  <c r="T475" i="6"/>
  <c r="T474" i="6"/>
  <c r="T473" i="6"/>
  <c r="T472" i="6"/>
  <c r="T471" i="6"/>
  <c r="T470" i="6"/>
  <c r="T469" i="6"/>
  <c r="T468" i="6"/>
  <c r="T467" i="6"/>
  <c r="T466" i="6"/>
  <c r="T465" i="6"/>
  <c r="T464" i="6"/>
  <c r="T463" i="6"/>
  <c r="T462" i="6"/>
  <c r="T461" i="6"/>
  <c r="T460" i="6"/>
  <c r="T459" i="6"/>
  <c r="T458" i="6"/>
  <c r="T457" i="6"/>
  <c r="T456" i="6"/>
  <c r="T455" i="6"/>
  <c r="T454" i="6"/>
  <c r="T453" i="6"/>
  <c r="T452" i="6"/>
  <c r="T451" i="6"/>
  <c r="T450" i="6"/>
  <c r="T449" i="6"/>
  <c r="T448" i="6"/>
  <c r="T447" i="6"/>
  <c r="T446" i="6"/>
  <c r="T445" i="6"/>
  <c r="T444" i="6"/>
  <c r="T443" i="6"/>
  <c r="T442" i="6"/>
  <c r="T441" i="6"/>
  <c r="T440" i="6"/>
  <c r="T439" i="6"/>
  <c r="T438" i="6"/>
  <c r="T437" i="6"/>
  <c r="T436" i="6"/>
  <c r="T435" i="6"/>
  <c r="T434" i="6"/>
  <c r="T433" i="6"/>
  <c r="T432" i="6"/>
  <c r="T431" i="6"/>
  <c r="T430" i="6"/>
  <c r="T429" i="6"/>
  <c r="T428" i="6"/>
  <c r="T427" i="6"/>
  <c r="T426" i="6"/>
  <c r="T425" i="6"/>
  <c r="T424" i="6"/>
  <c r="T423" i="6"/>
  <c r="T422" i="6"/>
  <c r="T421" i="6"/>
  <c r="T420" i="6"/>
  <c r="T419" i="6"/>
  <c r="T418" i="6"/>
  <c r="T417" i="6"/>
  <c r="T416" i="6"/>
  <c r="T415" i="6"/>
  <c r="T414" i="6"/>
  <c r="T413" i="6"/>
  <c r="T412" i="6"/>
  <c r="T411" i="6"/>
  <c r="T410" i="6"/>
  <c r="T409" i="6"/>
  <c r="T408" i="6"/>
  <c r="T407" i="6"/>
  <c r="T406" i="6"/>
  <c r="T405" i="6"/>
  <c r="T404" i="6"/>
  <c r="T403" i="6"/>
  <c r="T402" i="6"/>
  <c r="T401" i="6"/>
  <c r="T400" i="6"/>
  <c r="T399" i="6"/>
  <c r="T398" i="6"/>
  <c r="T397" i="6"/>
  <c r="T396" i="6"/>
  <c r="T395" i="6"/>
  <c r="T394" i="6"/>
  <c r="T393" i="6"/>
  <c r="T392" i="6"/>
  <c r="T391" i="6"/>
  <c r="T390" i="6"/>
  <c r="T389" i="6"/>
  <c r="T388" i="6"/>
  <c r="T387" i="6"/>
  <c r="T386" i="6"/>
  <c r="T385" i="6"/>
  <c r="T384" i="6"/>
  <c r="T383" i="6"/>
  <c r="T382" i="6"/>
  <c r="T381" i="6"/>
  <c r="T380" i="6"/>
  <c r="T379" i="6"/>
  <c r="T378" i="6"/>
  <c r="T377" i="6"/>
  <c r="T376" i="6"/>
  <c r="T374" i="6"/>
  <c r="T373" i="6"/>
  <c r="T372" i="6"/>
  <c r="T371" i="6"/>
  <c r="T370" i="6"/>
  <c r="T369" i="6"/>
  <c r="T368" i="6"/>
  <c r="T366" i="6"/>
  <c r="T365" i="6"/>
  <c r="T364" i="6"/>
  <c r="T363" i="6"/>
  <c r="T362" i="6"/>
  <c r="T361" i="6"/>
  <c r="T360" i="6"/>
  <c r="T358" i="6"/>
  <c r="T357" i="6"/>
  <c r="T356" i="6"/>
  <c r="T355" i="6"/>
  <c r="T354" i="6"/>
  <c r="T353" i="6"/>
  <c r="T352" i="6"/>
  <c r="T350" i="6"/>
  <c r="T349" i="6"/>
  <c r="T348" i="6"/>
  <c r="T347" i="6"/>
  <c r="T346" i="6"/>
  <c r="T345" i="6"/>
  <c r="T344" i="6"/>
  <c r="T342" i="6"/>
  <c r="T341" i="6"/>
  <c r="T340" i="6"/>
  <c r="T339" i="6"/>
  <c r="T338" i="6"/>
  <c r="T337" i="6"/>
  <c r="T336" i="6"/>
  <c r="T334" i="6"/>
  <c r="T333" i="6"/>
  <c r="T332" i="6"/>
  <c r="T331" i="6"/>
  <c r="T330" i="6"/>
  <c r="T329" i="6"/>
  <c r="T328" i="6"/>
  <c r="T326" i="6"/>
  <c r="T325" i="6"/>
  <c r="T324" i="6"/>
  <c r="T323" i="6"/>
  <c r="T322" i="6"/>
  <c r="T321" i="6"/>
  <c r="T320" i="6"/>
  <c r="T318" i="6"/>
  <c r="T317" i="6"/>
  <c r="T316" i="6"/>
  <c r="T315" i="6"/>
  <c r="T314" i="6"/>
  <c r="T313" i="6"/>
  <c r="T312" i="6"/>
  <c r="T310" i="6"/>
  <c r="T309" i="6"/>
  <c r="T308" i="6"/>
  <c r="T307" i="6"/>
  <c r="T306" i="6"/>
  <c r="T305" i="6"/>
  <c r="T304" i="6"/>
  <c r="T302" i="6"/>
  <c r="T301" i="6"/>
  <c r="T300" i="6"/>
  <c r="T299" i="6"/>
  <c r="T298" i="6"/>
  <c r="T297" i="6"/>
  <c r="T296" i="6"/>
  <c r="T294" i="6"/>
  <c r="T293" i="6"/>
  <c r="T292" i="6"/>
  <c r="T291" i="6"/>
  <c r="T290" i="6"/>
  <c r="T289" i="6"/>
  <c r="T288" i="6"/>
  <c r="T286" i="6"/>
  <c r="T285" i="6"/>
  <c r="T284" i="6"/>
  <c r="T283" i="6"/>
  <c r="T282" i="6"/>
  <c r="T281" i="6"/>
  <c r="T280" i="6"/>
  <c r="T278" i="6"/>
  <c r="T277" i="6"/>
  <c r="T276" i="6"/>
  <c r="T275" i="6"/>
  <c r="T274" i="6"/>
  <c r="T273" i="6"/>
  <c r="T272" i="6"/>
  <c r="T270" i="6"/>
  <c r="T269" i="6"/>
  <c r="T268" i="6"/>
  <c r="T267" i="6"/>
  <c r="T266" i="6"/>
  <c r="T265" i="6"/>
  <c r="T264" i="6"/>
  <c r="T262" i="6"/>
  <c r="T261" i="6"/>
  <c r="T260" i="6"/>
  <c r="T259" i="6"/>
  <c r="T258" i="6"/>
  <c r="T257" i="6"/>
  <c r="T256" i="6"/>
  <c r="T254" i="6"/>
  <c r="T253" i="6"/>
  <c r="T252" i="6"/>
  <c r="T251" i="6"/>
  <c r="T250" i="6"/>
  <c r="T249" i="6"/>
  <c r="T248" i="6"/>
  <c r="T246" i="6"/>
  <c r="T245" i="6"/>
  <c r="T244" i="6"/>
  <c r="T243" i="6"/>
  <c r="T242" i="6"/>
  <c r="T241" i="6"/>
  <c r="T240" i="6"/>
  <c r="T238" i="6"/>
  <c r="T237" i="6"/>
  <c r="T236" i="6"/>
  <c r="T235" i="6"/>
  <c r="T234" i="6"/>
  <c r="T233" i="6"/>
  <c r="T232" i="6"/>
  <c r="T230" i="6"/>
  <c r="T229" i="6"/>
  <c r="T228" i="6"/>
  <c r="T227" i="6"/>
  <c r="T226" i="6"/>
  <c r="T225" i="6"/>
  <c r="T224" i="6"/>
  <c r="T222" i="6"/>
  <c r="T221" i="6"/>
  <c r="T220" i="6"/>
  <c r="T219" i="6"/>
  <c r="T218" i="6"/>
  <c r="T217" i="6"/>
  <c r="T216" i="6"/>
  <c r="T214" i="6"/>
  <c r="T213" i="6"/>
  <c r="T212" i="6"/>
  <c r="T211" i="6"/>
  <c r="T210" i="6"/>
  <c r="T209" i="6"/>
  <c r="T208" i="6"/>
  <c r="T206" i="6"/>
  <c r="T205" i="6"/>
  <c r="T204" i="6"/>
  <c r="T203" i="6"/>
  <c r="T202" i="6"/>
  <c r="T201" i="6"/>
  <c r="T200" i="6"/>
  <c r="T198" i="6"/>
  <c r="T197" i="6"/>
  <c r="T196" i="6"/>
  <c r="T195" i="6"/>
  <c r="T194" i="6"/>
  <c r="T193" i="6"/>
  <c r="T192" i="6"/>
  <c r="T190" i="6"/>
  <c r="T189" i="6"/>
  <c r="T188" i="6"/>
  <c r="T187" i="6"/>
  <c r="T186" i="6"/>
  <c r="T185" i="6"/>
  <c r="T184" i="6"/>
  <c r="T182" i="6"/>
  <c r="T181" i="6"/>
  <c r="T180" i="6"/>
  <c r="T179" i="6"/>
  <c r="T178" i="6"/>
  <c r="T177" i="6"/>
  <c r="T176" i="6"/>
  <c r="T175" i="6"/>
  <c r="T174" i="6"/>
  <c r="T173" i="6"/>
  <c r="T172" i="6"/>
  <c r="T171" i="6"/>
  <c r="T170" i="6"/>
  <c r="T169" i="6"/>
  <c r="T168" i="6"/>
  <c r="T167" i="6"/>
  <c r="T166" i="6"/>
  <c r="T165" i="6"/>
  <c r="T164" i="6"/>
  <c r="T163" i="6"/>
  <c r="T162" i="6"/>
  <c r="T161" i="6"/>
  <c r="T160" i="6"/>
  <c r="T159" i="6"/>
  <c r="T158" i="6"/>
  <c r="T157" i="6"/>
  <c r="T156" i="6"/>
  <c r="T155" i="6"/>
  <c r="T154" i="6"/>
  <c r="T153" i="6"/>
  <c r="T152" i="6"/>
  <c r="T151" i="6"/>
  <c r="T150" i="6"/>
  <c r="T149" i="6"/>
  <c r="T148" i="6"/>
  <c r="T147" i="6"/>
  <c r="T146" i="6"/>
  <c r="T145" i="6"/>
  <c r="T144" i="6"/>
  <c r="T143" i="6"/>
  <c r="T142" i="6"/>
  <c r="T141" i="6"/>
  <c r="T140" i="6"/>
  <c r="T139" i="6"/>
  <c r="T138" i="6"/>
  <c r="T137" i="6"/>
  <c r="T136" i="6"/>
  <c r="T135" i="6"/>
  <c r="T134" i="6"/>
  <c r="T133" i="6"/>
  <c r="T132" i="6"/>
  <c r="T130" i="6"/>
  <c r="T129" i="6"/>
  <c r="T128" i="6"/>
  <c r="T127" i="6"/>
  <c r="P1079" i="6"/>
  <c r="P1078" i="6"/>
  <c r="P1077" i="6"/>
  <c r="P1076" i="6"/>
  <c r="P1075" i="6"/>
  <c r="P1074" i="6"/>
  <c r="P1073" i="6"/>
  <c r="P1072" i="6"/>
  <c r="P1071" i="6"/>
  <c r="P1070" i="6"/>
  <c r="P1069" i="6"/>
  <c r="P1068" i="6"/>
  <c r="P1067" i="6"/>
  <c r="P1066" i="6"/>
  <c r="P1065" i="6"/>
  <c r="P1064" i="6"/>
  <c r="P1063" i="6"/>
  <c r="P1062" i="6"/>
  <c r="P1061" i="6"/>
  <c r="P1060" i="6"/>
  <c r="P1059" i="6"/>
  <c r="P1058" i="6"/>
  <c r="P1057" i="6"/>
  <c r="P1056" i="6"/>
  <c r="P1055" i="6"/>
  <c r="P1054" i="6"/>
  <c r="P1053" i="6"/>
  <c r="P1052" i="6"/>
  <c r="P1051" i="6"/>
  <c r="P1050" i="6"/>
  <c r="P1049" i="6"/>
  <c r="P1048" i="6"/>
  <c r="P1047" i="6"/>
  <c r="P1046" i="6"/>
  <c r="P1045" i="6"/>
  <c r="P1044" i="6"/>
  <c r="P1043" i="6"/>
  <c r="P1042" i="6"/>
  <c r="P1041" i="6"/>
  <c r="P1040" i="6"/>
  <c r="P1039" i="6"/>
  <c r="P1038" i="6"/>
  <c r="P1037" i="6"/>
  <c r="P1036" i="6"/>
  <c r="P1035" i="6"/>
  <c r="P1034" i="6"/>
  <c r="P1033" i="6"/>
  <c r="P1032" i="6"/>
  <c r="P1031" i="6"/>
  <c r="P1030" i="6"/>
  <c r="P1029" i="6"/>
  <c r="P1028" i="6"/>
  <c r="P1027" i="6"/>
  <c r="P1026" i="6"/>
  <c r="P1025" i="6"/>
  <c r="P1024" i="6"/>
  <c r="P1023" i="6"/>
  <c r="P1022" i="6"/>
  <c r="P1021" i="6"/>
  <c r="P1020" i="6"/>
  <c r="P1019" i="6"/>
  <c r="P1018" i="6"/>
  <c r="P1017" i="6"/>
  <c r="P1016" i="6"/>
  <c r="P1015" i="6"/>
  <c r="P1014" i="6"/>
  <c r="P1013" i="6"/>
  <c r="P1012" i="6"/>
  <c r="P1011" i="6"/>
  <c r="P1010" i="6"/>
  <c r="P1009" i="6"/>
  <c r="P1008" i="6"/>
  <c r="P1007" i="6"/>
  <c r="P1006" i="6"/>
  <c r="P1005" i="6"/>
  <c r="P1004" i="6"/>
  <c r="P1003" i="6"/>
  <c r="P1002" i="6"/>
  <c r="P1001" i="6"/>
  <c r="P1000" i="6"/>
  <c r="P999" i="6"/>
  <c r="P998" i="6"/>
  <c r="P997" i="6"/>
  <c r="P996" i="6"/>
  <c r="P995" i="6"/>
  <c r="P994" i="6"/>
  <c r="P993" i="6"/>
  <c r="P992" i="6"/>
  <c r="P991" i="6"/>
  <c r="P990" i="6"/>
  <c r="P989" i="6"/>
  <c r="P988" i="6"/>
  <c r="P987" i="6"/>
  <c r="P986" i="6"/>
  <c r="P985" i="6"/>
  <c r="P984" i="6"/>
  <c r="P983" i="6"/>
  <c r="P982" i="6"/>
  <c r="P981" i="6"/>
  <c r="P980" i="6"/>
  <c r="P979" i="6"/>
  <c r="P978" i="6"/>
  <c r="P977" i="6"/>
  <c r="P976" i="6"/>
  <c r="P975" i="6"/>
  <c r="P974" i="6"/>
  <c r="P973" i="6"/>
  <c r="P972" i="6"/>
  <c r="P971" i="6"/>
  <c r="P970" i="6"/>
  <c r="P969" i="6"/>
  <c r="P968" i="6"/>
  <c r="P967" i="6"/>
  <c r="P966" i="6"/>
  <c r="P965" i="6"/>
  <c r="P964" i="6"/>
  <c r="P963" i="6"/>
  <c r="P962" i="6"/>
  <c r="P961" i="6"/>
  <c r="P960" i="6"/>
  <c r="P959" i="6"/>
  <c r="P958" i="6"/>
  <c r="P957" i="6"/>
  <c r="P956" i="6"/>
  <c r="P955" i="6"/>
  <c r="P954" i="6"/>
  <c r="P953" i="6"/>
  <c r="P952" i="6"/>
  <c r="P951" i="6"/>
  <c r="P950" i="6"/>
  <c r="P949" i="6"/>
  <c r="P948" i="6"/>
  <c r="P947" i="6"/>
  <c r="P946" i="6"/>
  <c r="P945" i="6"/>
  <c r="P944" i="6"/>
  <c r="P943" i="6"/>
  <c r="P942" i="6"/>
  <c r="P941" i="6"/>
  <c r="L777" i="6"/>
  <c r="L776" i="6"/>
  <c r="L775" i="6"/>
  <c r="L774" i="6"/>
  <c r="L773" i="6"/>
  <c r="L772" i="6"/>
  <c r="L771" i="6"/>
  <c r="L770" i="6"/>
  <c r="L769" i="6"/>
  <c r="L768" i="6"/>
  <c r="L767" i="6"/>
  <c r="L766" i="6"/>
  <c r="L765" i="6"/>
  <c r="L764" i="6"/>
  <c r="L763" i="6"/>
  <c r="L762" i="6"/>
  <c r="L761" i="6"/>
  <c r="L760" i="6"/>
  <c r="L759" i="6"/>
  <c r="L758" i="6"/>
  <c r="L757" i="6"/>
  <c r="L756" i="6"/>
  <c r="L755" i="6"/>
  <c r="L754" i="6"/>
  <c r="L753" i="6"/>
  <c r="L752" i="6"/>
  <c r="L751" i="6"/>
  <c r="L750" i="6"/>
  <c r="L749" i="6"/>
  <c r="L748" i="6"/>
  <c r="L747" i="6"/>
  <c r="L746" i="6"/>
  <c r="L745" i="6"/>
  <c r="L744" i="6"/>
  <c r="L743" i="6"/>
  <c r="L742" i="6"/>
  <c r="L741" i="6"/>
  <c r="L740" i="6"/>
  <c r="L739" i="6"/>
  <c r="L738" i="6"/>
  <c r="L737" i="6"/>
  <c r="L736" i="6"/>
  <c r="L735" i="6"/>
  <c r="L734" i="6"/>
  <c r="L733" i="6"/>
  <c r="L732" i="6"/>
  <c r="L731" i="6"/>
  <c r="L730" i="6"/>
  <c r="L729" i="6"/>
  <c r="L728" i="6"/>
  <c r="L727" i="6"/>
  <c r="L726" i="6"/>
  <c r="L725" i="6"/>
  <c r="L724" i="6"/>
  <c r="L723" i="6"/>
  <c r="L722" i="6"/>
  <c r="L721" i="6"/>
  <c r="L720" i="6"/>
  <c r="L719" i="6"/>
  <c r="L718" i="6"/>
  <c r="L717" i="6"/>
  <c r="L716" i="6"/>
  <c r="L715" i="6"/>
  <c r="L714" i="6"/>
  <c r="L713" i="6"/>
  <c r="L712" i="6"/>
  <c r="L711" i="6"/>
  <c r="L710" i="6"/>
  <c r="L709" i="6"/>
  <c r="L708" i="6"/>
  <c r="L707" i="6"/>
  <c r="L706" i="6"/>
  <c r="L705" i="6"/>
  <c r="L704" i="6"/>
  <c r="L703" i="6"/>
  <c r="L702" i="6"/>
  <c r="L701" i="6"/>
  <c r="L700" i="6"/>
  <c r="L699" i="6"/>
  <c r="L698" i="6"/>
  <c r="L697" i="6"/>
  <c r="L696" i="6"/>
  <c r="L695" i="6"/>
  <c r="L694" i="6"/>
  <c r="L693" i="6"/>
  <c r="L692" i="6"/>
  <c r="L691" i="6"/>
  <c r="L690" i="6"/>
  <c r="L689" i="6"/>
  <c r="L688" i="6"/>
  <c r="L687" i="6"/>
  <c r="L686" i="6"/>
  <c r="L685" i="6"/>
  <c r="L684" i="6"/>
  <c r="L683" i="6"/>
  <c r="L682" i="6"/>
  <c r="L681" i="6"/>
  <c r="L680" i="6"/>
  <c r="L679" i="6"/>
  <c r="L678" i="6"/>
  <c r="L677" i="6"/>
  <c r="L676" i="6"/>
  <c r="L675" i="6"/>
  <c r="L674" i="6"/>
  <c r="L673" i="6"/>
  <c r="L672" i="6"/>
  <c r="L671" i="6"/>
  <c r="L670" i="6"/>
  <c r="L669" i="6"/>
  <c r="L668" i="6"/>
  <c r="L667" i="6"/>
  <c r="L666" i="6"/>
  <c r="L665" i="6"/>
  <c r="L664" i="6"/>
  <c r="L663" i="6"/>
  <c r="L662" i="6"/>
  <c r="L661" i="6"/>
  <c r="L660" i="6"/>
  <c r="L659" i="6"/>
  <c r="L658" i="6"/>
  <c r="L657" i="6"/>
  <c r="L656" i="6"/>
  <c r="L655" i="6"/>
  <c r="L654" i="6"/>
  <c r="L653" i="6"/>
  <c r="L652" i="6"/>
  <c r="L651" i="6"/>
  <c r="L650" i="6"/>
  <c r="L649" i="6"/>
  <c r="L648" i="6"/>
  <c r="L647" i="6"/>
  <c r="L646" i="6"/>
  <c r="L645" i="6"/>
  <c r="L644" i="6"/>
  <c r="L643" i="6"/>
  <c r="L642" i="6"/>
  <c r="L641" i="6"/>
  <c r="L640" i="6"/>
  <c r="L639" i="6"/>
  <c r="L638" i="6"/>
  <c r="L637" i="6"/>
  <c r="L636" i="6"/>
  <c r="L635" i="6"/>
  <c r="L634" i="6"/>
  <c r="L633" i="6"/>
  <c r="L632" i="6"/>
  <c r="L631" i="6"/>
  <c r="L630" i="6"/>
  <c r="L629" i="6"/>
  <c r="L628" i="6"/>
  <c r="L627" i="6"/>
  <c r="L626" i="6"/>
  <c r="L625" i="6"/>
  <c r="L624" i="6"/>
  <c r="L623" i="6"/>
  <c r="L622" i="6"/>
  <c r="L621" i="6"/>
  <c r="L620" i="6"/>
  <c r="L619" i="6"/>
  <c r="L618" i="6"/>
  <c r="L617" i="6"/>
  <c r="L616" i="6"/>
  <c r="L615" i="6"/>
  <c r="L614" i="6"/>
  <c r="L613" i="6"/>
  <c r="L612" i="6"/>
  <c r="L611" i="6"/>
  <c r="L610" i="6"/>
  <c r="L609" i="6"/>
  <c r="L608" i="6"/>
  <c r="L607" i="6"/>
  <c r="L606" i="6"/>
  <c r="L605" i="6"/>
  <c r="L604" i="6"/>
  <c r="L603" i="6"/>
  <c r="L602" i="6"/>
  <c r="L601" i="6"/>
  <c r="L600" i="6"/>
  <c r="L599" i="6"/>
  <c r="L598" i="6"/>
  <c r="L597" i="6"/>
  <c r="L596" i="6"/>
  <c r="L595" i="6"/>
  <c r="L594" i="6"/>
  <c r="L593" i="6"/>
  <c r="L592" i="6"/>
  <c r="L591" i="6"/>
  <c r="L590" i="6"/>
  <c r="L589" i="6"/>
  <c r="L588" i="6"/>
  <c r="L587" i="6"/>
  <c r="L586" i="6"/>
  <c r="L585" i="6"/>
  <c r="L584" i="6"/>
  <c r="D14" i="6"/>
  <c r="D13" i="6"/>
  <c r="J12" i="6"/>
  <c r="D12" i="6"/>
  <c r="D11" i="6"/>
  <c r="A11" i="6"/>
  <c r="I19" i="6"/>
  <c r="G18" i="6"/>
  <c r="J19" i="6"/>
  <c r="A2" i="6"/>
  <c r="F365" i="4"/>
  <c r="I366" i="4"/>
  <c r="G368" i="4"/>
  <c r="F369" i="4"/>
  <c r="I370" i="4"/>
  <c r="G372" i="4"/>
  <c r="F373" i="4"/>
  <c r="I374" i="4"/>
  <c r="G380" i="4"/>
  <c r="F381" i="4"/>
  <c r="I382" i="4"/>
  <c r="G384" i="4"/>
  <c r="F385" i="4"/>
  <c r="I386" i="4"/>
  <c r="G388" i="4"/>
  <c r="B28" i="4"/>
  <c r="F27" i="4"/>
  <c r="B32" i="4"/>
  <c r="D32" i="4"/>
  <c r="F31" i="4"/>
  <c r="B36" i="4"/>
  <c r="D36" i="4"/>
  <c r="B40" i="4"/>
  <c r="D40" i="4"/>
  <c r="B44" i="4"/>
  <c r="I44" i="4"/>
  <c r="B48" i="4"/>
  <c r="D48" i="4"/>
  <c r="B52" i="4"/>
  <c r="B56" i="4"/>
  <c r="B60" i="4"/>
  <c r="G60" i="4"/>
  <c r="B27" i="4"/>
  <c r="C28" i="4"/>
  <c r="B31" i="4"/>
  <c r="I31" i="4"/>
  <c r="B35" i="4"/>
  <c r="D35" i="4"/>
  <c r="G35" i="4"/>
  <c r="B39" i="4"/>
  <c r="B43" i="4"/>
  <c r="C44" i="4"/>
  <c r="B47" i="4"/>
  <c r="H47" i="4"/>
  <c r="B51" i="4"/>
  <c r="H51" i="4"/>
  <c r="B55" i="4"/>
  <c r="G55" i="4"/>
  <c r="B59" i="4"/>
  <c r="B63" i="4"/>
  <c r="H63" i="4"/>
  <c r="B67" i="4"/>
  <c r="D67" i="4"/>
  <c r="B71" i="4"/>
  <c r="I71" i="4"/>
  <c r="B75" i="4"/>
  <c r="B79" i="4"/>
  <c r="I79" i="4"/>
  <c r="B83" i="4"/>
  <c r="G83" i="4"/>
  <c r="C84" i="4"/>
  <c r="F367" i="4"/>
  <c r="F371" i="4"/>
  <c r="F379" i="4"/>
  <c r="F383" i="4"/>
  <c r="F387" i="4"/>
  <c r="C76" i="4"/>
  <c r="D75" i="4"/>
  <c r="G75" i="4"/>
  <c r="E74" i="4"/>
  <c r="F74" i="4"/>
  <c r="I75" i="4"/>
  <c r="H75" i="4"/>
  <c r="D59" i="4"/>
  <c r="F58" i="4"/>
  <c r="I59" i="4"/>
  <c r="D43" i="4"/>
  <c r="G43" i="4"/>
  <c r="E42" i="4"/>
  <c r="F42" i="4"/>
  <c r="H43" i="4"/>
  <c r="D27" i="4"/>
  <c r="E26" i="4"/>
  <c r="H27" i="4"/>
  <c r="C37" i="4"/>
  <c r="G36" i="4"/>
  <c r="F35" i="4"/>
  <c r="C56" i="4"/>
  <c r="D55" i="4"/>
  <c r="E54" i="4"/>
  <c r="I55" i="4"/>
  <c r="E31" i="4"/>
  <c r="G32" i="4"/>
  <c r="I32" i="4"/>
  <c r="H32" i="4"/>
  <c r="C68" i="4"/>
  <c r="F66" i="4"/>
  <c r="I67" i="4"/>
  <c r="H67" i="4"/>
  <c r="F34" i="4"/>
  <c r="I35" i="4"/>
  <c r="H35" i="4"/>
  <c r="D60" i="4"/>
  <c r="C61" i="4"/>
  <c r="E59" i="4"/>
  <c r="I60" i="4"/>
  <c r="F59" i="4"/>
  <c r="H60" i="4"/>
  <c r="D44" i="4"/>
  <c r="C45" i="4"/>
  <c r="E43" i="4"/>
  <c r="G44" i="4"/>
  <c r="F43" i="4"/>
  <c r="H44" i="4"/>
  <c r="D28" i="4"/>
  <c r="C29" i="4"/>
  <c r="E27" i="4"/>
  <c r="G28" i="4"/>
  <c r="I28" i="4"/>
  <c r="H28" i="4"/>
  <c r="D63" i="4"/>
  <c r="F62" i="4"/>
  <c r="I63" i="4"/>
  <c r="I47" i="4"/>
  <c r="D31" i="4"/>
  <c r="G40" i="4"/>
  <c r="D79" i="4"/>
  <c r="C80" i="4"/>
  <c r="G79" i="4"/>
  <c r="E78" i="4"/>
  <c r="H79" i="4"/>
  <c r="G47" i="4"/>
  <c r="D47" i="4"/>
  <c r="C48" i="4"/>
  <c r="D71" i="4"/>
  <c r="E38" i="4"/>
  <c r="I39" i="4"/>
  <c r="C40" i="4"/>
  <c r="D39" i="4"/>
  <c r="G39" i="4"/>
  <c r="F38" i="4"/>
  <c r="H39" i="4"/>
  <c r="I48" i="4"/>
  <c r="G63" i="4"/>
  <c r="C32" i="4"/>
  <c r="G31" i="4"/>
  <c r="F30" i="4"/>
  <c r="H40" i="4"/>
  <c r="H59" i="4"/>
  <c r="C60" i="4"/>
  <c r="G59" i="4"/>
  <c r="E58" i="4"/>
  <c r="G27" i="4"/>
  <c r="F26" i="4"/>
  <c r="I27" i="4"/>
  <c r="E35" i="4"/>
  <c r="H36" i="4"/>
  <c r="C33" i="4"/>
  <c r="H55" i="4"/>
  <c r="F54" i="4"/>
  <c r="I337" i="4"/>
  <c r="D351" i="4"/>
  <c r="C359" i="4"/>
  <c r="G363" i="4"/>
  <c r="C369" i="4"/>
  <c r="H374" i="4"/>
  <c r="D380" i="4"/>
  <c r="D382" i="4"/>
  <c r="E384" i="4"/>
  <c r="E386" i="4"/>
  <c r="D384" i="4"/>
  <c r="E383" i="4"/>
  <c r="D361" i="4"/>
  <c r="E360" i="4"/>
  <c r="B33" i="4"/>
  <c r="B49" i="4"/>
  <c r="B64" i="4"/>
  <c r="B74" i="4"/>
  <c r="B85" i="4"/>
  <c r="I85" i="4"/>
  <c r="B93" i="4"/>
  <c r="B101" i="4"/>
  <c r="B109" i="4"/>
  <c r="F108" i="4"/>
  <c r="B117" i="4"/>
  <c r="B125" i="4"/>
  <c r="B133" i="4"/>
  <c r="B141" i="4"/>
  <c r="B149" i="4"/>
  <c r="B157" i="4"/>
  <c r="B165" i="4"/>
  <c r="B173" i="4"/>
  <c r="H173" i="4"/>
  <c r="B181" i="4"/>
  <c r="I181" i="4"/>
  <c r="B189" i="4"/>
  <c r="B197" i="4"/>
  <c r="B205" i="4"/>
  <c r="C206" i="4"/>
  <c r="B213" i="4"/>
  <c r="B221" i="4"/>
  <c r="B229" i="4"/>
  <c r="B237" i="4"/>
  <c r="B245" i="4"/>
  <c r="B253" i="4"/>
  <c r="B261" i="4"/>
  <c r="B269" i="4"/>
  <c r="B277" i="4"/>
  <c r="E276" i="4"/>
  <c r="B285" i="4"/>
  <c r="B293" i="4"/>
  <c r="B301" i="4"/>
  <c r="C302" i="4"/>
  <c r="B309" i="4"/>
  <c r="B317" i="4"/>
  <c r="B325" i="4"/>
  <c r="B333" i="4"/>
  <c r="B341" i="4"/>
  <c r="C342" i="4"/>
  <c r="B349" i="4"/>
  <c r="C350" i="4"/>
  <c r="B357" i="4"/>
  <c r="C358" i="4"/>
  <c r="B365" i="4"/>
  <c r="B376" i="4"/>
  <c r="B381" i="4"/>
  <c r="F380" i="4"/>
  <c r="C388" i="4"/>
  <c r="C375" i="4"/>
  <c r="C372" i="4"/>
  <c r="B38" i="4"/>
  <c r="B54" i="4"/>
  <c r="B68" i="4"/>
  <c r="B78" i="4"/>
  <c r="B88" i="4"/>
  <c r="F87" i="4"/>
  <c r="B96" i="4"/>
  <c r="B104" i="4"/>
  <c r="I104" i="4"/>
  <c r="B112" i="4"/>
  <c r="H112" i="4"/>
  <c r="B120" i="4"/>
  <c r="B128" i="4"/>
  <c r="B136" i="4"/>
  <c r="B144" i="4"/>
  <c r="B152" i="4"/>
  <c r="B160" i="4"/>
  <c r="B168" i="4"/>
  <c r="G168" i="4"/>
  <c r="B176" i="4"/>
  <c r="E175" i="4"/>
  <c r="B184" i="4"/>
  <c r="F183" i="4"/>
  <c r="B192" i="4"/>
  <c r="B200" i="4"/>
  <c r="B208" i="4"/>
  <c r="D208" i="4"/>
  <c r="B216" i="4"/>
  <c r="B224" i="4"/>
  <c r="B232" i="4"/>
  <c r="B240" i="4"/>
  <c r="B248" i="4"/>
  <c r="B256" i="4"/>
  <c r="B264" i="4"/>
  <c r="B272" i="4"/>
  <c r="B280" i="4"/>
  <c r="C281" i="4"/>
  <c r="B288" i="4"/>
  <c r="B296" i="4"/>
  <c r="F295" i="4"/>
  <c r="B304" i="4"/>
  <c r="D304" i="4"/>
  <c r="B312" i="4"/>
  <c r="B320" i="4"/>
  <c r="B328" i="4"/>
  <c r="B336" i="4"/>
  <c r="B344" i="4"/>
  <c r="C345" i="4"/>
  <c r="B352" i="4"/>
  <c r="I352" i="4"/>
  <c r="C353" i="4"/>
  <c r="B360" i="4"/>
  <c r="C361" i="4"/>
  <c r="B367" i="4"/>
  <c r="B378" i="4"/>
  <c r="G378" i="4"/>
  <c r="B383" i="4"/>
  <c r="I383" i="4"/>
  <c r="C386" i="4"/>
  <c r="C373" i="4"/>
  <c r="C370" i="4"/>
  <c r="E362" i="4"/>
  <c r="H382" i="4"/>
  <c r="D388" i="4"/>
  <c r="E388" i="4"/>
  <c r="F388" i="4"/>
  <c r="I375" i="4"/>
  <c r="E374" i="4"/>
  <c r="I348" i="4"/>
  <c r="D348" i="4"/>
  <c r="E347" i="4"/>
  <c r="D368" i="4"/>
  <c r="E367" i="4"/>
  <c r="H347" i="4"/>
  <c r="F346" i="4"/>
  <c r="D385" i="4"/>
  <c r="I356" i="4"/>
  <c r="D356" i="4"/>
  <c r="E355" i="4"/>
  <c r="I371" i="4"/>
  <c r="H377" i="4"/>
  <c r="G385" i="4"/>
  <c r="H355" i="4"/>
  <c r="F354" i="4"/>
  <c r="D345" i="4"/>
  <c r="E344" i="4"/>
  <c r="F336" i="4"/>
  <c r="E346" i="4"/>
  <c r="I347" i="4"/>
  <c r="C357" i="4"/>
  <c r="D358" i="4"/>
  <c r="C363" i="4"/>
  <c r="F370" i="4"/>
  <c r="H385" i="4"/>
  <c r="H387" i="4"/>
  <c r="G386" i="4"/>
  <c r="D386" i="4"/>
  <c r="E385" i="4"/>
  <c r="I364" i="4"/>
  <c r="D364" i="4"/>
  <c r="E363" i="4"/>
  <c r="B87" i="4"/>
  <c r="H87" i="4"/>
  <c r="B73" i="4"/>
  <c r="B58" i="4"/>
  <c r="B37" i="4"/>
  <c r="H363" i="4"/>
  <c r="F362" i="4"/>
  <c r="D353" i="4"/>
  <c r="E352" i="4"/>
  <c r="I377" i="4"/>
  <c r="E376" i="4"/>
  <c r="D377" i="4"/>
  <c r="G370" i="4"/>
  <c r="D370" i="4"/>
  <c r="E369" i="4"/>
  <c r="I340" i="4"/>
  <c r="D340" i="4"/>
  <c r="E339" i="4"/>
  <c r="C379" i="4"/>
  <c r="D378" i="4"/>
  <c r="F377" i="4"/>
  <c r="I378" i="4"/>
  <c r="H309" i="4"/>
  <c r="G309" i="4"/>
  <c r="D73" i="4"/>
  <c r="I73" i="4"/>
  <c r="H73" i="4"/>
  <c r="E72" i="4"/>
  <c r="G73" i="4"/>
  <c r="F72" i="4"/>
  <c r="C74" i="4"/>
  <c r="H367" i="4"/>
  <c r="F366" i="4"/>
  <c r="E366" i="4"/>
  <c r="C368" i="4"/>
  <c r="I367" i="4"/>
  <c r="G367" i="4"/>
  <c r="D367" i="4"/>
  <c r="H304" i="4"/>
  <c r="G304" i="4"/>
  <c r="D240" i="4"/>
  <c r="E239" i="4"/>
  <c r="F239" i="4"/>
  <c r="C241" i="4"/>
  <c r="I240" i="4"/>
  <c r="H240" i="4"/>
  <c r="G240" i="4"/>
  <c r="D176" i="4"/>
  <c r="F175" i="4"/>
  <c r="C177" i="4"/>
  <c r="I176" i="4"/>
  <c r="H176" i="4"/>
  <c r="H365" i="4"/>
  <c r="C366" i="4"/>
  <c r="E364" i="4"/>
  <c r="I365" i="4"/>
  <c r="F364" i="4"/>
  <c r="G365" i="4"/>
  <c r="D365" i="4"/>
  <c r="F300" i="4"/>
  <c r="C238" i="4"/>
  <c r="I237" i="4"/>
  <c r="H237" i="4"/>
  <c r="G237" i="4"/>
  <c r="D237" i="4"/>
  <c r="E236" i="4"/>
  <c r="F236" i="4"/>
  <c r="C174" i="4"/>
  <c r="I173" i="4"/>
  <c r="G173" i="4"/>
  <c r="D173" i="4"/>
  <c r="E172" i="4"/>
  <c r="F172" i="4"/>
  <c r="D109" i="4"/>
  <c r="C313" i="4"/>
  <c r="I312" i="4"/>
  <c r="E37" i="4"/>
  <c r="G38" i="4"/>
  <c r="C39" i="4"/>
  <c r="F37" i="4"/>
  <c r="D38" i="4"/>
  <c r="H38" i="4"/>
  <c r="I38" i="4"/>
  <c r="C34" i="4"/>
  <c r="F32" i="4"/>
  <c r="D33" i="4"/>
  <c r="I33" i="4"/>
  <c r="H33" i="4"/>
  <c r="E32" i="4"/>
  <c r="G33" i="4"/>
  <c r="C88" i="4"/>
  <c r="D87" i="4"/>
  <c r="I87" i="4"/>
  <c r="F359" i="4"/>
  <c r="D296" i="4"/>
  <c r="E295" i="4"/>
  <c r="C297" i="4"/>
  <c r="I296" i="4"/>
  <c r="H296" i="4"/>
  <c r="G296" i="4"/>
  <c r="D232" i="4"/>
  <c r="E231" i="4"/>
  <c r="F231" i="4"/>
  <c r="C233" i="4"/>
  <c r="I232" i="4"/>
  <c r="H232" i="4"/>
  <c r="G232" i="4"/>
  <c r="E167" i="4"/>
  <c r="F167" i="4"/>
  <c r="C169" i="4"/>
  <c r="I168" i="4"/>
  <c r="H168" i="4"/>
  <c r="D104" i="4"/>
  <c r="G104" i="4"/>
  <c r="C105" i="4"/>
  <c r="H104" i="4"/>
  <c r="E103" i="4"/>
  <c r="F103" i="4"/>
  <c r="G357" i="4"/>
  <c r="I357" i="4"/>
  <c r="E356" i="4"/>
  <c r="C294" i="4"/>
  <c r="I293" i="4"/>
  <c r="H293" i="4"/>
  <c r="G293" i="4"/>
  <c r="D293" i="4"/>
  <c r="E292" i="4"/>
  <c r="F292" i="4"/>
  <c r="C230" i="4"/>
  <c r="I229" i="4"/>
  <c r="H229" i="4"/>
  <c r="G229" i="4"/>
  <c r="D229" i="4"/>
  <c r="E228" i="4"/>
  <c r="F228" i="4"/>
  <c r="C166" i="4"/>
  <c r="I165" i="4"/>
  <c r="H165" i="4"/>
  <c r="G165" i="4"/>
  <c r="D165" i="4"/>
  <c r="E164" i="4"/>
  <c r="F164" i="4"/>
  <c r="C102" i="4"/>
  <c r="H101" i="4"/>
  <c r="I101" i="4"/>
  <c r="E100" i="4"/>
  <c r="F100" i="4"/>
  <c r="D101" i="4"/>
  <c r="G101" i="4"/>
  <c r="F351" i="4"/>
  <c r="H352" i="4"/>
  <c r="E351" i="4"/>
  <c r="G352" i="4"/>
  <c r="D352" i="4"/>
  <c r="D160" i="4"/>
  <c r="E159" i="4"/>
  <c r="F159" i="4"/>
  <c r="C161" i="4"/>
  <c r="I160" i="4"/>
  <c r="H160" i="4"/>
  <c r="G160" i="4"/>
  <c r="D96" i="4"/>
  <c r="G96" i="4"/>
  <c r="C97" i="4"/>
  <c r="H96" i="4"/>
  <c r="E95" i="4"/>
  <c r="I96" i="4"/>
  <c r="F95" i="4"/>
  <c r="G349" i="4"/>
  <c r="H349" i="4"/>
  <c r="F348" i="4"/>
  <c r="D349" i="4"/>
  <c r="I349" i="4"/>
  <c r="E348" i="4"/>
  <c r="C286" i="4"/>
  <c r="I285" i="4"/>
  <c r="H285" i="4"/>
  <c r="G285" i="4"/>
  <c r="D285" i="4"/>
  <c r="E284" i="4"/>
  <c r="F284" i="4"/>
  <c r="C158" i="4"/>
  <c r="I157" i="4"/>
  <c r="H157" i="4"/>
  <c r="G157" i="4"/>
  <c r="D157" i="4"/>
  <c r="E156" i="4"/>
  <c r="F156" i="4"/>
  <c r="C94" i="4"/>
  <c r="H93" i="4"/>
  <c r="I93" i="4"/>
  <c r="E92" i="4"/>
  <c r="F92" i="4"/>
  <c r="D93" i="4"/>
  <c r="G93" i="4"/>
  <c r="D376" i="4"/>
  <c r="C377" i="4"/>
  <c r="E375" i="4"/>
  <c r="I376" i="4"/>
  <c r="H376" i="4"/>
  <c r="G376" i="4"/>
  <c r="F375" i="4"/>
  <c r="F343" i="4"/>
  <c r="I344" i="4"/>
  <c r="H344" i="4"/>
  <c r="E343" i="4"/>
  <c r="G344" i="4"/>
  <c r="D344" i="4"/>
  <c r="D280" i="4"/>
  <c r="E279" i="4"/>
  <c r="I216" i="4"/>
  <c r="H216" i="4"/>
  <c r="G216" i="4"/>
  <c r="D152" i="4"/>
  <c r="E151" i="4"/>
  <c r="F151" i="4"/>
  <c r="C153" i="4"/>
  <c r="I152" i="4"/>
  <c r="H152" i="4"/>
  <c r="G152" i="4"/>
  <c r="C89" i="4"/>
  <c r="H88" i="4"/>
  <c r="E87" i="4"/>
  <c r="G341" i="4"/>
  <c r="I341" i="4"/>
  <c r="E340" i="4"/>
  <c r="H341" i="4"/>
  <c r="F340" i="4"/>
  <c r="D341" i="4"/>
  <c r="I277" i="4"/>
  <c r="H277" i="4"/>
  <c r="G277" i="4"/>
  <c r="G213" i="4"/>
  <c r="F212" i="4"/>
  <c r="C150" i="4"/>
  <c r="I149" i="4"/>
  <c r="H149" i="4"/>
  <c r="G149" i="4"/>
  <c r="D149" i="4"/>
  <c r="E148" i="4"/>
  <c r="F148" i="4"/>
  <c r="C86" i="4"/>
  <c r="H85" i="4"/>
  <c r="E84" i="4"/>
  <c r="F84" i="4"/>
  <c r="D85" i="4"/>
  <c r="G85" i="4"/>
  <c r="C246" i="4"/>
  <c r="I245" i="4"/>
  <c r="H245" i="4"/>
  <c r="G245" i="4"/>
  <c r="D245" i="4"/>
  <c r="E244" i="4"/>
  <c r="F244" i="4"/>
  <c r="D336" i="4"/>
  <c r="E335" i="4"/>
  <c r="F335" i="4"/>
  <c r="C337" i="4"/>
  <c r="I336" i="4"/>
  <c r="H336" i="4"/>
  <c r="G336" i="4"/>
  <c r="D272" i="4"/>
  <c r="E271" i="4"/>
  <c r="F271" i="4"/>
  <c r="C273" i="4"/>
  <c r="I272" i="4"/>
  <c r="H272" i="4"/>
  <c r="G272" i="4"/>
  <c r="I208" i="4"/>
  <c r="D144" i="4"/>
  <c r="E143" i="4"/>
  <c r="F143" i="4"/>
  <c r="C145" i="4"/>
  <c r="I144" i="4"/>
  <c r="H144" i="4"/>
  <c r="G144" i="4"/>
  <c r="D78" i="4"/>
  <c r="H78" i="4"/>
  <c r="G78" i="4"/>
  <c r="C79" i="4"/>
  <c r="E77" i="4"/>
  <c r="I78" i="4"/>
  <c r="F77" i="4"/>
  <c r="C334" i="4"/>
  <c r="I333" i="4"/>
  <c r="H333" i="4"/>
  <c r="G333" i="4"/>
  <c r="D333" i="4"/>
  <c r="E332" i="4"/>
  <c r="F332" i="4"/>
  <c r="C270" i="4"/>
  <c r="I269" i="4"/>
  <c r="H269" i="4"/>
  <c r="G269" i="4"/>
  <c r="D269" i="4"/>
  <c r="E268" i="4"/>
  <c r="F268" i="4"/>
  <c r="D205" i="4"/>
  <c r="E204" i="4"/>
  <c r="C142" i="4"/>
  <c r="I141" i="4"/>
  <c r="H141" i="4"/>
  <c r="G141" i="4"/>
  <c r="D141" i="4"/>
  <c r="E140" i="4"/>
  <c r="F140" i="4"/>
  <c r="C75" i="4"/>
  <c r="I74" i="4"/>
  <c r="E73" i="4"/>
  <c r="F73" i="4"/>
  <c r="D74" i="4"/>
  <c r="H74" i="4"/>
  <c r="G74" i="4"/>
  <c r="D58" i="4"/>
  <c r="H58" i="4"/>
  <c r="G58" i="4"/>
  <c r="I58" i="4"/>
  <c r="C59" i="4"/>
  <c r="E57" i="4"/>
  <c r="F57" i="4"/>
  <c r="D184" i="4"/>
  <c r="E183" i="4"/>
  <c r="C185" i="4"/>
  <c r="I184" i="4"/>
  <c r="H184" i="4"/>
  <c r="G184" i="4"/>
  <c r="D117" i="4"/>
  <c r="E116" i="4"/>
  <c r="D328" i="4"/>
  <c r="E327" i="4"/>
  <c r="F327" i="4"/>
  <c r="C329" i="4"/>
  <c r="I328" i="4"/>
  <c r="H328" i="4"/>
  <c r="G328" i="4"/>
  <c r="D264" i="4"/>
  <c r="E263" i="4"/>
  <c r="F263" i="4"/>
  <c r="C265" i="4"/>
  <c r="I264" i="4"/>
  <c r="H264" i="4"/>
  <c r="G264" i="4"/>
  <c r="D200" i="4"/>
  <c r="E199" i="4"/>
  <c r="F199" i="4"/>
  <c r="C201" i="4"/>
  <c r="I200" i="4"/>
  <c r="H200" i="4"/>
  <c r="G200" i="4"/>
  <c r="D136" i="4"/>
  <c r="E135" i="4"/>
  <c r="F135" i="4"/>
  <c r="C137" i="4"/>
  <c r="I136" i="4"/>
  <c r="H136" i="4"/>
  <c r="G136" i="4"/>
  <c r="F67" i="4"/>
  <c r="D68" i="4"/>
  <c r="G68" i="4"/>
  <c r="C69" i="4"/>
  <c r="H68" i="4"/>
  <c r="I68" i="4"/>
  <c r="E67" i="4"/>
  <c r="C326" i="4"/>
  <c r="I325" i="4"/>
  <c r="H325" i="4"/>
  <c r="G325" i="4"/>
  <c r="D325" i="4"/>
  <c r="E324" i="4"/>
  <c r="F324" i="4"/>
  <c r="C262" i="4"/>
  <c r="I261" i="4"/>
  <c r="H261" i="4"/>
  <c r="G261" i="4"/>
  <c r="D261" i="4"/>
  <c r="E260" i="4"/>
  <c r="F260" i="4"/>
  <c r="C198" i="4"/>
  <c r="I197" i="4"/>
  <c r="H197" i="4"/>
  <c r="G197" i="4"/>
  <c r="D197" i="4"/>
  <c r="E196" i="4"/>
  <c r="F196" i="4"/>
  <c r="C134" i="4"/>
  <c r="I133" i="4"/>
  <c r="H133" i="4"/>
  <c r="G133" i="4"/>
  <c r="D133" i="4"/>
  <c r="E132" i="4"/>
  <c r="F132" i="4"/>
  <c r="C65" i="4"/>
  <c r="H64" i="4"/>
  <c r="I64" i="4"/>
  <c r="E63" i="4"/>
  <c r="F63" i="4"/>
  <c r="D64" i="4"/>
  <c r="G64" i="4"/>
  <c r="D248" i="4"/>
  <c r="E247" i="4"/>
  <c r="F247" i="4"/>
  <c r="C249" i="4"/>
  <c r="I248" i="4"/>
  <c r="H248" i="4"/>
  <c r="G248" i="4"/>
  <c r="C182" i="4"/>
  <c r="H181" i="4"/>
  <c r="G181" i="4"/>
  <c r="D181" i="4"/>
  <c r="E180" i="4"/>
  <c r="F180" i="4"/>
  <c r="D288" i="4"/>
  <c r="E287" i="4"/>
  <c r="F287" i="4"/>
  <c r="C289" i="4"/>
  <c r="I288" i="4"/>
  <c r="H288" i="4"/>
  <c r="G288" i="4"/>
  <c r="C38" i="4"/>
  <c r="H37" i="4"/>
  <c r="H383" i="4"/>
  <c r="F382" i="4"/>
  <c r="E382" i="4"/>
  <c r="E319" i="4"/>
  <c r="F319" i="4"/>
  <c r="H320" i="4"/>
  <c r="G320" i="4"/>
  <c r="D256" i="4"/>
  <c r="E255" i="4"/>
  <c r="F255" i="4"/>
  <c r="C257" i="4"/>
  <c r="I256" i="4"/>
  <c r="H256" i="4"/>
  <c r="G256" i="4"/>
  <c r="D192" i="4"/>
  <c r="E191" i="4"/>
  <c r="F191" i="4"/>
  <c r="C193" i="4"/>
  <c r="I192" i="4"/>
  <c r="H192" i="4"/>
  <c r="G192" i="4"/>
  <c r="G128" i="4"/>
  <c r="I128" i="4"/>
  <c r="D54" i="4"/>
  <c r="H54" i="4"/>
  <c r="G54" i="4"/>
  <c r="C55" i="4"/>
  <c r="E53" i="4"/>
  <c r="I54" i="4"/>
  <c r="F53" i="4"/>
  <c r="H381" i="4"/>
  <c r="E380" i="4"/>
  <c r="C382" i="4"/>
  <c r="D381" i="4"/>
  <c r="C254" i="4"/>
  <c r="I253" i="4"/>
  <c r="H253" i="4"/>
  <c r="G253" i="4"/>
  <c r="D253" i="4"/>
  <c r="E252" i="4"/>
  <c r="F252" i="4"/>
  <c r="C190" i="4"/>
  <c r="I189" i="4"/>
  <c r="H189" i="4"/>
  <c r="G189" i="4"/>
  <c r="D189" i="4"/>
  <c r="E188" i="4"/>
  <c r="F188" i="4"/>
  <c r="C126" i="4"/>
  <c r="G125" i="4"/>
  <c r="C50" i="4"/>
  <c r="H49" i="4"/>
  <c r="E48" i="4"/>
  <c r="I49" i="4"/>
  <c r="F48" i="4"/>
  <c r="D49" i="4"/>
  <c r="G49" i="4"/>
  <c r="G317" i="4"/>
  <c r="D317" i="4"/>
  <c r="E316" i="4"/>
  <c r="F316" i="4"/>
  <c r="H317" i="4"/>
  <c r="C318" i="4"/>
  <c r="I317" i="4"/>
  <c r="I221" i="4"/>
  <c r="H221" i="4"/>
  <c r="G221" i="4"/>
  <c r="D221" i="4"/>
  <c r="E220" i="4"/>
  <c r="C222" i="4"/>
  <c r="F220" i="4"/>
  <c r="E124" i="4"/>
  <c r="I125" i="4"/>
  <c r="H125" i="4"/>
  <c r="D125" i="4"/>
  <c r="F124" i="4"/>
  <c r="D320" i="4"/>
  <c r="C321" i="4"/>
  <c r="I320" i="4"/>
  <c r="D224" i="4"/>
  <c r="E223" i="4"/>
  <c r="F223" i="4"/>
  <c r="C225" i="4"/>
  <c r="I224" i="4"/>
  <c r="H224" i="4"/>
  <c r="G224" i="4"/>
  <c r="D128" i="4"/>
  <c r="E127" i="4"/>
  <c r="C129" i="4"/>
  <c r="H128" i="4"/>
  <c r="F127" i="4"/>
  <c r="F308" i="4"/>
  <c r="C310" i="4"/>
  <c r="I309" i="4"/>
  <c r="E308" i="4"/>
  <c r="C214" i="4"/>
  <c r="I213" i="4"/>
  <c r="H213" i="4"/>
  <c r="D213" i="4"/>
  <c r="E212" i="4"/>
  <c r="H117" i="4"/>
  <c r="F116" i="4"/>
  <c r="C118" i="4"/>
  <c r="G117" i="4"/>
  <c r="I117" i="4"/>
  <c r="G312" i="4"/>
  <c r="D312" i="4"/>
  <c r="E311" i="4"/>
  <c r="H312" i="4"/>
  <c r="D216" i="4"/>
  <c r="F215" i="4"/>
  <c r="C217" i="4"/>
  <c r="H120" i="4"/>
  <c r="G120" i="4"/>
  <c r="C121" i="4"/>
  <c r="I120" i="4"/>
  <c r="D120" i="4"/>
  <c r="E119" i="4"/>
  <c r="F119" i="4"/>
  <c r="F311" i="4"/>
  <c r="F36" i="4"/>
  <c r="D37" i="4"/>
  <c r="G37" i="4"/>
  <c r="E36" i="4"/>
  <c r="I37" i="4"/>
  <c r="E215" i="4"/>
  <c r="D309" i="4"/>
  <c r="H56" i="4"/>
  <c r="C57" i="4"/>
  <c r="G56" i="4"/>
  <c r="F55" i="4"/>
  <c r="D56" i="4"/>
  <c r="E55" i="4"/>
  <c r="I56" i="4"/>
  <c r="C53" i="4"/>
  <c r="E51" i="4"/>
  <c r="G52" i="4"/>
  <c r="I52" i="4"/>
  <c r="F51" i="4"/>
  <c r="H52" i="4"/>
  <c r="D52" i="4"/>
  <c r="D51" i="4"/>
  <c r="G51" i="4"/>
  <c r="E50" i="4"/>
  <c r="F50" i="4"/>
  <c r="I51" i="4"/>
  <c r="C52" i="4"/>
  <c r="C384" i="4"/>
  <c r="D277" i="4"/>
  <c r="I88" i="4"/>
  <c r="F279" i="4"/>
  <c r="H357" i="4"/>
  <c r="D360" i="4"/>
  <c r="E108" i="4"/>
  <c r="G176" i="4"/>
  <c r="H378" i="4"/>
  <c r="E70" i="4"/>
  <c r="E46" i="4"/>
  <c r="E30" i="4"/>
  <c r="C36" i="4"/>
  <c r="D83" i="4"/>
  <c r="G374" i="4"/>
  <c r="E373" i="4"/>
  <c r="G381" i="4"/>
  <c r="G208" i="4"/>
  <c r="C278" i="4"/>
  <c r="G88" i="4"/>
  <c r="F86" i="4"/>
  <c r="E300" i="4"/>
  <c r="I304" i="4"/>
  <c r="I40" i="4"/>
  <c r="E66" i="4"/>
  <c r="C323" i="4"/>
  <c r="E321" i="4"/>
  <c r="I322" i="4"/>
  <c r="F321" i="4"/>
  <c r="H322" i="4"/>
  <c r="G322" i="4"/>
  <c r="D322" i="4"/>
  <c r="C307" i="4"/>
  <c r="E305" i="4"/>
  <c r="I306" i="4"/>
  <c r="F305" i="4"/>
  <c r="H306" i="4"/>
  <c r="G306" i="4"/>
  <c r="D306" i="4"/>
  <c r="C291" i="4"/>
  <c r="E289" i="4"/>
  <c r="I290" i="4"/>
  <c r="F289" i="4"/>
  <c r="H290" i="4"/>
  <c r="G290" i="4"/>
  <c r="D290" i="4"/>
  <c r="C275" i="4"/>
  <c r="E273" i="4"/>
  <c r="I274" i="4"/>
  <c r="F273" i="4"/>
  <c r="H274" i="4"/>
  <c r="G274" i="4"/>
  <c r="D274" i="4"/>
  <c r="C259" i="4"/>
  <c r="E257" i="4"/>
  <c r="I258" i="4"/>
  <c r="F257" i="4"/>
  <c r="H258" i="4"/>
  <c r="G258" i="4"/>
  <c r="D258" i="4"/>
  <c r="C243" i="4"/>
  <c r="E241" i="4"/>
  <c r="I242" i="4"/>
  <c r="F241" i="4"/>
  <c r="H242" i="4"/>
  <c r="G242" i="4"/>
  <c r="D242" i="4"/>
  <c r="C227" i="4"/>
  <c r="E225" i="4"/>
  <c r="I226" i="4"/>
  <c r="F225" i="4"/>
  <c r="H226" i="4"/>
  <c r="G226" i="4"/>
  <c r="D226" i="4"/>
  <c r="C211" i="4"/>
  <c r="E209" i="4"/>
  <c r="I210" i="4"/>
  <c r="F209" i="4"/>
  <c r="H210" i="4"/>
  <c r="G210" i="4"/>
  <c r="D210" i="4"/>
  <c r="C195" i="4"/>
  <c r="E193" i="4"/>
  <c r="I194" i="4"/>
  <c r="F193" i="4"/>
  <c r="H194" i="4"/>
  <c r="G194" i="4"/>
  <c r="D194" i="4"/>
  <c r="C179" i="4"/>
  <c r="E177" i="4"/>
  <c r="I178" i="4"/>
  <c r="F177" i="4"/>
  <c r="H178" i="4"/>
  <c r="G178" i="4"/>
  <c r="D178" i="4"/>
  <c r="C163" i="4"/>
  <c r="E161" i="4"/>
  <c r="I162" i="4"/>
  <c r="F161" i="4"/>
  <c r="H162" i="4"/>
  <c r="G162" i="4"/>
  <c r="D162" i="4"/>
  <c r="C147" i="4"/>
  <c r="E145" i="4"/>
  <c r="I146" i="4"/>
  <c r="F145" i="4"/>
  <c r="H146" i="4"/>
  <c r="G146" i="4"/>
  <c r="D146" i="4"/>
  <c r="C131" i="4"/>
  <c r="E129" i="4"/>
  <c r="I130" i="4"/>
  <c r="F129" i="4"/>
  <c r="H130" i="4"/>
  <c r="G130" i="4"/>
  <c r="D130" i="4"/>
  <c r="C115" i="4"/>
  <c r="E113" i="4"/>
  <c r="I114" i="4"/>
  <c r="F113" i="4"/>
  <c r="H114" i="4"/>
  <c r="G114" i="4"/>
  <c r="D114" i="4"/>
  <c r="H98" i="4"/>
  <c r="G98" i="4"/>
  <c r="F97" i="4"/>
  <c r="D98" i="4"/>
  <c r="H80" i="4"/>
  <c r="G80" i="4"/>
  <c r="E79" i="4"/>
  <c r="F79" i="4"/>
  <c r="D80" i="4"/>
  <c r="I381" i="4"/>
  <c r="F204" i="4"/>
  <c r="H208" i="4"/>
  <c r="D88" i="4"/>
  <c r="D168" i="4"/>
  <c r="E86" i="4"/>
  <c r="D301" i="4"/>
  <c r="I112" i="4"/>
  <c r="C305" i="4"/>
  <c r="I36" i="4"/>
  <c r="E39" i="4"/>
  <c r="F78" i="4"/>
  <c r="F39" i="4"/>
  <c r="E62" i="4"/>
  <c r="G67" i="4"/>
  <c r="I43" i="4"/>
  <c r="G16" i="4"/>
  <c r="B1" i="4"/>
  <c r="I17" i="4"/>
  <c r="G301" i="4"/>
  <c r="C113" i="4"/>
  <c r="F303" i="4"/>
  <c r="C49" i="4"/>
  <c r="C27" i="4"/>
  <c r="E25" i="4"/>
  <c r="F25" i="4"/>
  <c r="G26" i="4"/>
  <c r="D26" i="4"/>
  <c r="C209" i="4"/>
  <c r="G87" i="4"/>
  <c r="G109" i="4"/>
  <c r="H301" i="4"/>
  <c r="F111" i="4"/>
  <c r="E303" i="4"/>
  <c r="G48" i="4"/>
  <c r="H71" i="4"/>
  <c r="C41" i="4"/>
  <c r="H83" i="4"/>
  <c r="H26" i="4"/>
  <c r="G205" i="4"/>
  <c r="F207" i="4"/>
  <c r="G280" i="4"/>
  <c r="G360" i="4"/>
  <c r="H109" i="4"/>
  <c r="I301" i="4"/>
  <c r="E111" i="4"/>
  <c r="E47" i="4"/>
  <c r="F70" i="4"/>
  <c r="I83" i="4"/>
  <c r="H356" i="4"/>
  <c r="G356" i="4"/>
  <c r="F355" i="4"/>
  <c r="D383" i="4"/>
  <c r="H205" i="4"/>
  <c r="E207" i="4"/>
  <c r="H280" i="4"/>
  <c r="E359" i="4"/>
  <c r="I109" i="4"/>
  <c r="D112" i="4"/>
  <c r="F47" i="4"/>
  <c r="G71" i="4"/>
  <c r="F82" i="4"/>
  <c r="G383" i="4"/>
  <c r="I205" i="4"/>
  <c r="F276" i="4"/>
  <c r="I280" i="4"/>
  <c r="D357" i="4"/>
  <c r="H360" i="4"/>
  <c r="C110" i="4"/>
  <c r="G112" i="4"/>
  <c r="E377" i="4"/>
  <c r="C64" i="4"/>
  <c r="H48" i="4"/>
  <c r="C72" i="4"/>
  <c r="F46" i="4"/>
  <c r="H31" i="4"/>
  <c r="E34" i="4"/>
  <c r="E82" i="4"/>
  <c r="F356" i="4"/>
  <c r="I360" i="4"/>
  <c r="D374" i="4"/>
  <c r="G50" i="4"/>
  <c r="E49" i="4"/>
  <c r="F49" i="4"/>
  <c r="D50" i="4"/>
  <c r="G262" i="4"/>
  <c r="E265" i="4"/>
  <c r="C267" i="4"/>
  <c r="C269" i="4"/>
  <c r="G278" i="4"/>
  <c r="E281" i="4"/>
  <c r="C283" i="4"/>
  <c r="C285" i="4"/>
  <c r="G294" i="4"/>
  <c r="E297" i="4"/>
  <c r="C299" i="4"/>
  <c r="C301" i="4"/>
  <c r="G310" i="4"/>
  <c r="E313" i="4"/>
  <c r="C315" i="4"/>
  <c r="C317" i="4"/>
  <c r="G326" i="4"/>
  <c r="E329" i="4"/>
  <c r="C331" i="4"/>
  <c r="C333" i="4"/>
  <c r="E341" i="4"/>
  <c r="C351" i="4"/>
  <c r="F358" i="4"/>
  <c r="F374" i="4"/>
  <c r="H379" i="4"/>
  <c r="E387" i="4"/>
  <c r="I262" i="4"/>
  <c r="E267" i="4"/>
  <c r="D276" i="4"/>
  <c r="I278" i="4"/>
  <c r="E283" i="4"/>
  <c r="D292" i="4"/>
  <c r="I294" i="4"/>
  <c r="E299" i="4"/>
  <c r="D308" i="4"/>
  <c r="I310" i="4"/>
  <c r="E315" i="4"/>
  <c r="D324" i="4"/>
  <c r="I326" i="4"/>
  <c r="E331" i="4"/>
  <c r="E342" i="4"/>
  <c r="G348" i="4"/>
  <c r="D371" i="4"/>
  <c r="D375" i="4"/>
  <c r="C380" i="4"/>
  <c r="I387" i="4"/>
  <c r="B77" i="4"/>
  <c r="B46" i="4"/>
  <c r="B24" i="4"/>
  <c r="C263" i="4"/>
  <c r="G276" i="4"/>
  <c r="C279" i="4"/>
  <c r="G292" i="4"/>
  <c r="C295" i="4"/>
  <c r="G308" i="4"/>
  <c r="C311" i="4"/>
  <c r="G324" i="4"/>
  <c r="C327" i="4"/>
  <c r="D342" i="4"/>
  <c r="H348" i="4"/>
  <c r="D362" i="4"/>
  <c r="H371" i="4"/>
  <c r="G375" i="4"/>
  <c r="C381" i="4"/>
  <c r="H388" i="4"/>
  <c r="I380" i="4"/>
  <c r="H276" i="4"/>
  <c r="H292" i="4"/>
  <c r="H308" i="4"/>
  <c r="H324" i="4"/>
  <c r="D339" i="4"/>
  <c r="G342" i="4"/>
  <c r="D359" i="4"/>
  <c r="H362" i="4"/>
  <c r="F368" i="4"/>
  <c r="I372" i="4"/>
  <c r="I363" i="4"/>
  <c r="I343" i="4"/>
  <c r="B72" i="4"/>
  <c r="B42" i="4"/>
  <c r="C277" i="4"/>
  <c r="C293" i="4"/>
  <c r="C309" i="4"/>
  <c r="C325" i="4"/>
  <c r="I339" i="4"/>
  <c r="C343" i="4"/>
  <c r="E349" i="4"/>
  <c r="H359" i="4"/>
  <c r="G387" i="4"/>
  <c r="D379" i="4"/>
  <c r="G362" i="4"/>
  <c r="B69" i="4"/>
  <c r="B34" i="4"/>
  <c r="D266" i="4"/>
  <c r="D268" i="4"/>
  <c r="D282" i="4"/>
  <c r="D284" i="4"/>
  <c r="D298" i="4"/>
  <c r="D300" i="4"/>
  <c r="D314" i="4"/>
  <c r="D316" i="4"/>
  <c r="D330" i="4"/>
  <c r="D332" i="4"/>
  <c r="G343" i="4"/>
  <c r="G369" i="4"/>
  <c r="F378" i="4"/>
  <c r="I385" i="4"/>
  <c r="B65" i="4"/>
  <c r="B29" i="4"/>
  <c r="F338" i="4"/>
  <c r="D350" i="4"/>
  <c r="B62" i="4"/>
  <c r="D46" i="4"/>
  <c r="H46" i="4"/>
  <c r="G46" i="4"/>
  <c r="C47" i="4"/>
  <c r="F45" i="4"/>
  <c r="I46" i="4"/>
  <c r="E45" i="4"/>
  <c r="F68" i="4"/>
  <c r="D69" i="4"/>
  <c r="I69" i="4"/>
  <c r="H69" i="4"/>
  <c r="C70" i="4"/>
  <c r="E68" i="4"/>
  <c r="G69" i="4"/>
  <c r="G72" i="4"/>
  <c r="I72" i="4"/>
  <c r="C73" i="4"/>
  <c r="E71" i="4"/>
  <c r="F71" i="4"/>
  <c r="D72" i="4"/>
  <c r="H72" i="4"/>
  <c r="I34" i="4"/>
  <c r="C35" i="4"/>
  <c r="E33" i="4"/>
  <c r="F33" i="4"/>
  <c r="D34" i="4"/>
  <c r="G34" i="4"/>
  <c r="H34" i="4"/>
  <c r="G42" i="4"/>
  <c r="I42" i="4"/>
  <c r="E41" i="4"/>
  <c r="F41" i="4"/>
  <c r="D42" i="4"/>
  <c r="H42" i="4"/>
  <c r="C43" i="4"/>
  <c r="D62" i="4"/>
  <c r="C63" i="4"/>
  <c r="H62" i="4"/>
  <c r="G62" i="4"/>
  <c r="F61" i="4"/>
  <c r="E61" i="4"/>
  <c r="I62" i="4"/>
  <c r="F28" i="4"/>
  <c r="D29" i="4"/>
  <c r="C30" i="4"/>
  <c r="H29" i="4"/>
  <c r="I29" i="4"/>
  <c r="G29" i="4"/>
  <c r="E28" i="4"/>
  <c r="D24" i="4"/>
  <c r="H24" i="4"/>
  <c r="I24" i="4"/>
  <c r="C25" i="4"/>
  <c r="G24" i="4"/>
  <c r="C66" i="4"/>
  <c r="E64" i="4"/>
  <c r="F64" i="4"/>
  <c r="D65" i="4"/>
  <c r="I65" i="4"/>
  <c r="H65" i="4"/>
  <c r="G65" i="4"/>
  <c r="E76" i="4"/>
  <c r="F76" i="4"/>
  <c r="G77" i="4"/>
  <c r="D77" i="4"/>
  <c r="H77" i="4"/>
  <c r="C78" i="4"/>
  <c r="I77" i="4"/>
  <c r="A6" i="4"/>
  <c r="G15" i="4"/>
  <c r="T116" i="6"/>
  <c r="Q111" i="6"/>
  <c r="T118" i="6"/>
  <c r="T111" i="6"/>
  <c r="U111" i="6"/>
  <c r="T119" i="6"/>
  <c r="B27" i="6"/>
  <c r="K26" i="6"/>
  <c r="C27" i="6"/>
  <c r="B1" i="6"/>
  <c r="K27" i="6"/>
  <c r="C28" i="6"/>
  <c r="B28" i="6"/>
  <c r="B29" i="6"/>
  <c r="C29" i="6"/>
  <c r="K28" i="6"/>
  <c r="C30" i="6"/>
  <c r="K29" i="6"/>
  <c r="B30" i="6"/>
  <c r="C31" i="6"/>
  <c r="K30" i="6"/>
  <c r="B31" i="6"/>
  <c r="B32" i="6"/>
  <c r="K31" i="6"/>
  <c r="C32" i="6"/>
  <c r="D31" i="6"/>
  <c r="E31" i="6"/>
  <c r="G31" i="6"/>
  <c r="C33" i="6"/>
  <c r="B33" i="6"/>
  <c r="K32" i="6"/>
  <c r="K33" i="6"/>
  <c r="B34" i="6"/>
  <c r="C34" i="6"/>
  <c r="D33" i="6"/>
  <c r="E33" i="6"/>
  <c r="G33" i="6"/>
  <c r="K34" i="6"/>
  <c r="C35" i="6"/>
  <c r="B35" i="6"/>
  <c r="K35" i="6"/>
  <c r="C36" i="6"/>
  <c r="B36" i="6"/>
  <c r="D35" i="6"/>
  <c r="E35" i="6"/>
  <c r="G35" i="6"/>
  <c r="C37" i="6"/>
  <c r="K36" i="6"/>
  <c r="B37" i="6"/>
  <c r="B38" i="6"/>
  <c r="K37" i="6"/>
  <c r="C38" i="6"/>
  <c r="D37" i="6"/>
  <c r="E37" i="6"/>
  <c r="C39" i="6"/>
  <c r="B39" i="6"/>
  <c r="K38" i="6"/>
  <c r="D38" i="6"/>
  <c r="E38" i="6"/>
  <c r="G38" i="6"/>
  <c r="G37" i="6"/>
  <c r="C40" i="6"/>
  <c r="B40" i="6"/>
  <c r="K39" i="6"/>
  <c r="D39" i="6"/>
  <c r="E39" i="6"/>
  <c r="G39" i="6"/>
  <c r="B41" i="6"/>
  <c r="K40" i="6"/>
  <c r="C41" i="6"/>
  <c r="D40" i="6"/>
  <c r="E40" i="6"/>
  <c r="G40" i="6"/>
  <c r="B42" i="6"/>
  <c r="K41" i="6"/>
  <c r="C42" i="6"/>
  <c r="D41" i="6"/>
  <c r="E41" i="6"/>
  <c r="G41" i="6"/>
  <c r="B43" i="6"/>
  <c r="C43" i="6"/>
  <c r="K42" i="6"/>
  <c r="D42" i="6"/>
  <c r="E42" i="6"/>
  <c r="G42" i="6"/>
  <c r="K43" i="6"/>
  <c r="B44" i="6"/>
  <c r="C44" i="6"/>
  <c r="D43" i="6"/>
  <c r="E43" i="6"/>
  <c r="G43" i="6"/>
  <c r="K44" i="6"/>
  <c r="C45" i="6"/>
  <c r="B45" i="6"/>
  <c r="D44" i="6"/>
  <c r="E44" i="6"/>
  <c r="G44" i="6"/>
  <c r="B46" i="6"/>
  <c r="C46" i="6"/>
  <c r="K45" i="6"/>
  <c r="D45" i="6"/>
  <c r="E45" i="6"/>
  <c r="G45" i="6"/>
  <c r="B47" i="6"/>
  <c r="K46" i="6"/>
  <c r="C47" i="6"/>
  <c r="D46" i="6"/>
  <c r="E46" i="6"/>
  <c r="G46" i="6"/>
  <c r="K47" i="6"/>
  <c r="C48" i="6"/>
  <c r="B48" i="6"/>
  <c r="D47" i="6"/>
  <c r="E47" i="6"/>
  <c r="G47" i="6"/>
  <c r="C49" i="6"/>
  <c r="B49" i="6"/>
  <c r="K48" i="6"/>
  <c r="D48" i="6"/>
  <c r="E48" i="6"/>
  <c r="G48" i="6"/>
  <c r="B50" i="6"/>
  <c r="C50" i="6"/>
  <c r="K49" i="6"/>
  <c r="D49" i="6"/>
  <c r="E49" i="6"/>
  <c r="G49" i="6"/>
  <c r="B51" i="6"/>
  <c r="K50" i="6"/>
  <c r="C51" i="6"/>
  <c r="D50" i="6"/>
  <c r="E50" i="6"/>
  <c r="G50" i="6"/>
  <c r="C52" i="6"/>
  <c r="B52" i="6"/>
  <c r="K51" i="6"/>
  <c r="D51" i="6"/>
  <c r="E51" i="6"/>
  <c r="G51" i="6"/>
  <c r="K52" i="6"/>
  <c r="D52" i="6"/>
  <c r="E52" i="6"/>
  <c r="G52" i="6"/>
  <c r="B53" i="6"/>
  <c r="C53" i="6"/>
  <c r="C54" i="6"/>
  <c r="K53" i="6"/>
  <c r="B54" i="6"/>
  <c r="D53" i="6"/>
  <c r="E53" i="6"/>
  <c r="G53" i="6"/>
  <c r="K54" i="6"/>
  <c r="C55" i="6"/>
  <c r="B55" i="6"/>
  <c r="D54" i="6"/>
  <c r="E54" i="6"/>
  <c r="G54" i="6"/>
  <c r="K55" i="6"/>
  <c r="C56" i="6"/>
  <c r="B56" i="6"/>
  <c r="D55" i="6"/>
  <c r="E55" i="6"/>
  <c r="G55" i="6"/>
  <c r="B57" i="6"/>
  <c r="C57" i="6"/>
  <c r="K56" i="6"/>
  <c r="D56" i="6"/>
  <c r="E56" i="6"/>
  <c r="G56" i="6"/>
  <c r="B58" i="6"/>
  <c r="K57" i="6"/>
  <c r="C58" i="6"/>
  <c r="D57" i="6"/>
  <c r="E57" i="6"/>
  <c r="G57" i="6"/>
  <c r="C59" i="6"/>
  <c r="B59" i="6"/>
  <c r="D58" i="6"/>
  <c r="E58" i="6"/>
  <c r="G58" i="6"/>
  <c r="K58" i="6"/>
  <c r="C60" i="6"/>
  <c r="K59" i="6"/>
  <c r="B60" i="6"/>
  <c r="D59" i="6"/>
  <c r="E59" i="6"/>
  <c r="G59" i="6"/>
  <c r="B61" i="6"/>
  <c r="C61" i="6"/>
  <c r="K60" i="6"/>
  <c r="D60" i="6"/>
  <c r="E60" i="6"/>
  <c r="G60" i="6"/>
  <c r="C62" i="6"/>
  <c r="B62" i="6"/>
  <c r="K61" i="6"/>
  <c r="D61" i="6"/>
  <c r="E61" i="6"/>
  <c r="G61" i="6"/>
  <c r="C63" i="6"/>
  <c r="K62" i="6"/>
  <c r="B63" i="6"/>
  <c r="D62" i="6"/>
  <c r="E62" i="6"/>
  <c r="G62" i="6"/>
  <c r="K63" i="6"/>
  <c r="C64" i="6"/>
  <c r="B64" i="6"/>
  <c r="D63" i="6"/>
  <c r="E63" i="6"/>
  <c r="G63" i="6"/>
  <c r="B65" i="6"/>
  <c r="K64" i="6"/>
  <c r="C65" i="6"/>
  <c r="D64" i="6"/>
  <c r="E64" i="6"/>
  <c r="G64" i="6"/>
  <c r="K65" i="6"/>
  <c r="C66" i="6"/>
  <c r="D65" i="6"/>
  <c r="E65" i="6"/>
  <c r="G65" i="6"/>
  <c r="B66" i="6"/>
  <c r="C67" i="6"/>
  <c r="K66" i="6"/>
  <c r="B67" i="6"/>
  <c r="D66" i="6"/>
  <c r="E66" i="6"/>
  <c r="G66" i="6"/>
  <c r="B68" i="6"/>
  <c r="C68" i="6"/>
  <c r="K67" i="6"/>
  <c r="D67" i="6"/>
  <c r="E67" i="6"/>
  <c r="G67" i="6"/>
  <c r="K68" i="6"/>
  <c r="C69" i="6"/>
  <c r="B69" i="6"/>
  <c r="D68" i="6"/>
  <c r="E68" i="6"/>
  <c r="G68" i="6"/>
  <c r="C70" i="6"/>
  <c r="B70" i="6"/>
  <c r="K69" i="6"/>
  <c r="D69" i="6"/>
  <c r="E69" i="6"/>
  <c r="G69" i="6"/>
  <c r="K70" i="6"/>
  <c r="C71" i="6"/>
  <c r="B71" i="6"/>
  <c r="D70" i="6"/>
  <c r="E70" i="6"/>
  <c r="G70" i="6"/>
  <c r="B72" i="6"/>
  <c r="K71" i="6"/>
  <c r="C72" i="6"/>
  <c r="D71" i="6"/>
  <c r="E71" i="6"/>
  <c r="G71" i="6"/>
  <c r="K72" i="6"/>
  <c r="C73" i="6"/>
  <c r="B73" i="6"/>
  <c r="D72" i="6"/>
  <c r="E72" i="6"/>
  <c r="G72" i="6"/>
  <c r="D73" i="6"/>
  <c r="E73" i="6"/>
  <c r="G73" i="6"/>
  <c r="C74" i="6"/>
  <c r="K73" i="6"/>
  <c r="B74" i="6"/>
  <c r="C75" i="6"/>
  <c r="K74" i="6"/>
  <c r="B75" i="6"/>
  <c r="D74" i="6"/>
  <c r="E74" i="6"/>
  <c r="G74" i="6"/>
  <c r="B76" i="6"/>
  <c r="K75" i="6"/>
  <c r="C76" i="6"/>
  <c r="D75" i="6"/>
  <c r="E75" i="6"/>
  <c r="G75" i="6"/>
  <c r="C77" i="6"/>
  <c r="B77" i="6"/>
  <c r="K76" i="6"/>
  <c r="D76" i="6"/>
  <c r="E76" i="6"/>
  <c r="G76" i="6"/>
  <c r="K77" i="6"/>
  <c r="B78" i="6"/>
  <c r="C78" i="6"/>
  <c r="D77" i="6"/>
  <c r="E77" i="6"/>
  <c r="G77" i="6"/>
  <c r="C79" i="6"/>
  <c r="K78" i="6"/>
  <c r="B79" i="6"/>
  <c r="D78" i="6"/>
  <c r="E78" i="6"/>
  <c r="G78" i="6"/>
  <c r="K79" i="6"/>
  <c r="C80" i="6"/>
  <c r="B80" i="6"/>
  <c r="D79" i="6"/>
  <c r="E79" i="6"/>
  <c r="G79" i="6"/>
  <c r="B81" i="6"/>
  <c r="C81" i="6"/>
  <c r="K80" i="6"/>
  <c r="D80" i="6"/>
  <c r="E80" i="6"/>
  <c r="G80" i="6"/>
  <c r="B82" i="6"/>
  <c r="K81" i="6"/>
  <c r="C82" i="6"/>
  <c r="D81" i="6"/>
  <c r="E81" i="6"/>
  <c r="G81" i="6"/>
  <c r="B83" i="6"/>
  <c r="C83" i="6"/>
  <c r="K82" i="6"/>
  <c r="D82" i="6"/>
  <c r="E82" i="6"/>
  <c r="G82" i="6"/>
  <c r="B84" i="6"/>
  <c r="C84" i="6"/>
  <c r="K83" i="6"/>
  <c r="D83" i="6"/>
  <c r="E83" i="6"/>
  <c r="B85" i="6"/>
  <c r="K84" i="6"/>
  <c r="C85" i="6"/>
  <c r="D84" i="6"/>
  <c r="E84" i="6"/>
  <c r="G84" i="6"/>
  <c r="G83" i="6"/>
  <c r="C86" i="6"/>
  <c r="K85" i="6"/>
  <c r="B86" i="6"/>
  <c r="D85" i="6"/>
  <c r="E85" i="6"/>
  <c r="G85" i="6"/>
  <c r="B87" i="6"/>
  <c r="C87" i="6"/>
  <c r="D86" i="6"/>
  <c r="E86" i="6"/>
  <c r="K86" i="6"/>
  <c r="G86" i="6"/>
  <c r="B88" i="6"/>
  <c r="K87" i="6"/>
  <c r="C88" i="6"/>
  <c r="D87" i="6"/>
  <c r="E87" i="6"/>
  <c r="G87" i="6"/>
  <c r="D88" i="6"/>
  <c r="E88" i="6"/>
  <c r="G88" i="6"/>
  <c r="C89" i="6"/>
  <c r="K88" i="6"/>
  <c r="B89" i="6"/>
  <c r="K89" i="6"/>
  <c r="C90" i="6"/>
  <c r="D89" i="6"/>
  <c r="E89" i="6"/>
  <c r="G89" i="6"/>
  <c r="B90" i="6"/>
  <c r="B91" i="6"/>
  <c r="K90" i="6"/>
  <c r="D90" i="6"/>
  <c r="E90" i="6"/>
  <c r="G90" i="6"/>
  <c r="C91" i="6"/>
  <c r="C92" i="6"/>
  <c r="K91" i="6"/>
  <c r="B92" i="6"/>
  <c r="D91" i="6"/>
  <c r="E91" i="6"/>
  <c r="G91" i="6"/>
  <c r="K92" i="6"/>
  <c r="B93" i="6"/>
  <c r="C93" i="6"/>
  <c r="D92" i="6"/>
  <c r="E92" i="6"/>
  <c r="G92" i="6"/>
  <c r="K93" i="6"/>
  <c r="C94" i="6"/>
  <c r="B94" i="6"/>
  <c r="D93" i="6"/>
  <c r="E93" i="6"/>
  <c r="G93" i="6"/>
  <c r="K94" i="6"/>
  <c r="C95" i="6"/>
  <c r="B95" i="6"/>
  <c r="D94" i="6"/>
  <c r="E94" i="6"/>
  <c r="G94" i="6"/>
  <c r="K95" i="6"/>
  <c r="B96" i="6"/>
  <c r="C96" i="6"/>
  <c r="D95" i="6"/>
  <c r="E95" i="6"/>
  <c r="G95" i="6"/>
  <c r="K96" i="6"/>
  <c r="C97" i="6"/>
  <c r="B97" i="6"/>
  <c r="D96" i="6"/>
  <c r="E96" i="6"/>
  <c r="G96" i="6"/>
  <c r="K97" i="6"/>
  <c r="B98" i="6"/>
  <c r="C98" i="6"/>
  <c r="D97" i="6"/>
  <c r="E97" i="6"/>
  <c r="G97" i="6"/>
  <c r="C99" i="6"/>
  <c r="K98" i="6"/>
  <c r="B99" i="6"/>
  <c r="D98" i="6"/>
  <c r="E98" i="6"/>
  <c r="G98" i="6"/>
  <c r="C100" i="6"/>
  <c r="B100" i="6"/>
  <c r="K99" i="6"/>
  <c r="D99" i="6"/>
  <c r="E99" i="6"/>
  <c r="G99" i="6"/>
  <c r="B101" i="6"/>
  <c r="D100" i="6"/>
  <c r="E100" i="6"/>
  <c r="K100" i="6"/>
  <c r="C101" i="6"/>
  <c r="G100" i="6"/>
  <c r="K101" i="6"/>
  <c r="B102" i="6"/>
  <c r="C102" i="6"/>
  <c r="D101" i="6"/>
  <c r="E101" i="6"/>
  <c r="G101" i="6"/>
  <c r="C103" i="6"/>
  <c r="B103" i="6"/>
  <c r="K102" i="6"/>
  <c r="D102" i="6"/>
  <c r="E102" i="6"/>
  <c r="G102" i="6"/>
  <c r="B104" i="6"/>
  <c r="K103" i="6"/>
  <c r="C104" i="6"/>
  <c r="D103" i="6"/>
  <c r="E103" i="6"/>
  <c r="G103" i="6"/>
  <c r="C105" i="6"/>
  <c r="B105" i="6"/>
  <c r="K104" i="6"/>
  <c r="D104" i="6"/>
  <c r="E104" i="6"/>
  <c r="G104" i="6"/>
  <c r="K105" i="6"/>
  <c r="B106" i="6"/>
  <c r="C106" i="6"/>
  <c r="D105" i="6"/>
  <c r="E105" i="6"/>
  <c r="G105" i="6"/>
  <c r="C107" i="6"/>
  <c r="K106" i="6"/>
  <c r="B107" i="6"/>
  <c r="D106" i="6"/>
  <c r="E106" i="6"/>
  <c r="G106" i="6"/>
  <c r="K107" i="6"/>
  <c r="B108" i="6"/>
  <c r="C108" i="6"/>
  <c r="D107" i="6"/>
  <c r="E107" i="6"/>
  <c r="G107" i="6"/>
  <c r="C109" i="6"/>
  <c r="K108" i="6"/>
  <c r="B109" i="6"/>
  <c r="D108" i="6"/>
  <c r="E108" i="6"/>
  <c r="G108" i="6"/>
  <c r="C110" i="6"/>
  <c r="B110" i="6"/>
  <c r="K109" i="6"/>
  <c r="F110" i="6"/>
  <c r="D30" i="6"/>
  <c r="E30" i="6"/>
  <c r="G30" i="6"/>
  <c r="D28" i="6"/>
  <c r="E28" i="6"/>
  <c r="G28" i="6"/>
  <c r="D26" i="6"/>
  <c r="D29" i="6"/>
  <c r="E29" i="6"/>
  <c r="G29" i="6"/>
  <c r="D27" i="6"/>
  <c r="E27" i="6"/>
  <c r="G27" i="6"/>
  <c r="D34" i="6"/>
  <c r="E34" i="6"/>
  <c r="G34" i="6"/>
  <c r="D36" i="6"/>
  <c r="E36" i="6"/>
  <c r="G36" i="6"/>
  <c r="D32" i="6"/>
  <c r="E32" i="6"/>
  <c r="G32" i="6"/>
  <c r="J18" i="6"/>
  <c r="J30" i="6"/>
  <c r="I28" i="6"/>
  <c r="H32" i="6"/>
  <c r="I32" i="6"/>
  <c r="I34" i="6"/>
  <c r="H41" i="6"/>
  <c r="H27" i="6"/>
  <c r="H29" i="6"/>
  <c r="G16" i="2"/>
  <c r="I31" i="6"/>
  <c r="H26" i="6"/>
  <c r="I27" i="6"/>
  <c r="I29" i="6"/>
  <c r="I37" i="6"/>
  <c r="I39" i="6"/>
  <c r="H28" i="6"/>
  <c r="I44" i="6"/>
  <c r="H46" i="6"/>
  <c r="I47" i="6"/>
  <c r="I53" i="6"/>
  <c r="H54" i="6"/>
  <c r="H58" i="6"/>
  <c r="I35" i="6"/>
  <c r="I43" i="6"/>
  <c r="H48" i="6"/>
  <c r="H50" i="6"/>
  <c r="H51" i="6"/>
  <c r="H35" i="6"/>
  <c r="H42" i="6"/>
  <c r="I46" i="6"/>
  <c r="I48" i="6"/>
  <c r="H49" i="6"/>
  <c r="H52" i="6"/>
  <c r="I59" i="6"/>
  <c r="H61" i="6"/>
  <c r="I66" i="6"/>
  <c r="I68" i="6"/>
  <c r="I76" i="6"/>
  <c r="I78" i="6"/>
  <c r="I38" i="6"/>
  <c r="H38" i="6"/>
  <c r="I56" i="6"/>
  <c r="H57" i="6"/>
  <c r="I60" i="6"/>
  <c r="H60" i="6"/>
  <c r="H62" i="6"/>
  <c r="H34" i="6"/>
  <c r="I36" i="6"/>
  <c r="H36" i="6"/>
  <c r="H37" i="6"/>
  <c r="H47" i="6"/>
  <c r="I49" i="6"/>
  <c r="I50" i="6"/>
  <c r="I52" i="6"/>
  <c r="H55" i="6"/>
  <c r="I63" i="6"/>
  <c r="I33" i="6"/>
  <c r="I30" i="6"/>
  <c r="H33" i="6"/>
  <c r="H39" i="6"/>
  <c r="I40" i="6"/>
  <c r="I42" i="6"/>
  <c r="H45" i="6"/>
  <c r="H56" i="6"/>
  <c r="I58" i="6"/>
  <c r="I62" i="6"/>
  <c r="I64" i="6"/>
  <c r="I65" i="6"/>
  <c r="I73" i="6"/>
  <c r="I74" i="6"/>
  <c r="H44" i="6"/>
  <c r="I61" i="6"/>
  <c r="H63" i="6"/>
  <c r="H66" i="6"/>
  <c r="H84" i="6"/>
  <c r="H87" i="6"/>
  <c r="I88" i="6"/>
  <c r="I92" i="6"/>
  <c r="H94" i="6"/>
  <c r="I67" i="6"/>
  <c r="H69" i="6"/>
  <c r="H75" i="6"/>
  <c r="H77" i="6"/>
  <c r="I80" i="6"/>
  <c r="H81" i="6"/>
  <c r="H30" i="6"/>
  <c r="H53" i="6"/>
  <c r="I55" i="6"/>
  <c r="H64" i="6"/>
  <c r="H67" i="6"/>
  <c r="H68" i="6"/>
  <c r="I72" i="6"/>
  <c r="I77" i="6"/>
  <c r="H79" i="6"/>
  <c r="H83" i="6"/>
  <c r="H43" i="6"/>
  <c r="I51" i="6"/>
  <c r="I70" i="6"/>
  <c r="I75" i="6"/>
  <c r="H78" i="6"/>
  <c r="I82" i="6"/>
  <c r="H88" i="6"/>
  <c r="H89" i="6"/>
  <c r="H96" i="6"/>
  <c r="H31" i="6"/>
  <c r="H59" i="6"/>
  <c r="I69" i="6"/>
  <c r="H70" i="6"/>
  <c r="H72" i="6"/>
  <c r="I71" i="6"/>
  <c r="I81" i="6"/>
  <c r="I85" i="6"/>
  <c r="H92" i="6"/>
  <c r="I95" i="6"/>
  <c r="I101" i="6"/>
  <c r="I41" i="6"/>
  <c r="I54" i="6"/>
  <c r="I57" i="6"/>
  <c r="H65" i="6"/>
  <c r="H74" i="6"/>
  <c r="H76" i="6"/>
  <c r="H82" i="6"/>
  <c r="I89" i="6"/>
  <c r="I90" i="6"/>
  <c r="H95" i="6"/>
  <c r="H40" i="6"/>
  <c r="I45" i="6"/>
  <c r="H71" i="6"/>
  <c r="H80" i="6"/>
  <c r="I79" i="6"/>
  <c r="H85" i="6"/>
  <c r="H86" i="6"/>
  <c r="I87" i="6"/>
  <c r="H103" i="6"/>
  <c r="I96" i="6"/>
  <c r="H97" i="6"/>
  <c r="H102" i="6"/>
  <c r="H99" i="6"/>
  <c r="I103" i="6"/>
  <c r="H73" i="6"/>
  <c r="H91" i="6"/>
  <c r="I94" i="6"/>
  <c r="I98" i="6"/>
  <c r="I91" i="6"/>
  <c r="H93" i="6"/>
  <c r="I97" i="6"/>
  <c r="H104" i="6"/>
  <c r="I105" i="6"/>
  <c r="H107" i="6"/>
  <c r="H90" i="6"/>
  <c r="H108" i="6"/>
  <c r="H100" i="6"/>
  <c r="I104" i="6"/>
  <c r="H105" i="6"/>
  <c r="I83" i="6"/>
  <c r="I86" i="6"/>
  <c r="I93" i="6"/>
  <c r="H98" i="6"/>
  <c r="I99" i="6"/>
  <c r="H101" i="6"/>
  <c r="I102" i="6"/>
  <c r="I106" i="6"/>
  <c r="I108" i="6"/>
  <c r="I107" i="6"/>
  <c r="I100" i="6"/>
  <c r="H106" i="6"/>
  <c r="I84" i="6"/>
  <c r="J29" i="6"/>
  <c r="E26" i="6"/>
  <c r="D109" i="6"/>
  <c r="E109" i="6"/>
  <c r="D110" i="6"/>
  <c r="E110" i="6"/>
  <c r="J28" i="6"/>
  <c r="J32" i="6"/>
  <c r="N96" i="6"/>
  <c r="O96" i="6"/>
  <c r="L96" i="6"/>
  <c r="M96" i="6"/>
  <c r="P96" i="6"/>
  <c r="J96" i="6"/>
  <c r="N67" i="6"/>
  <c r="L67" i="6"/>
  <c r="J67" i="6"/>
  <c r="N36" i="6"/>
  <c r="L36" i="6"/>
  <c r="L43" i="6"/>
  <c r="N43" i="6"/>
  <c r="J43" i="6"/>
  <c r="N107" i="6"/>
  <c r="L107" i="6"/>
  <c r="J107" i="6"/>
  <c r="L86" i="6"/>
  <c r="N86" i="6"/>
  <c r="J86" i="6"/>
  <c r="L57" i="6"/>
  <c r="N57" i="6"/>
  <c r="J57" i="6"/>
  <c r="N71" i="6"/>
  <c r="O71" i="6"/>
  <c r="L71" i="6"/>
  <c r="M71" i="6"/>
  <c r="P71" i="6"/>
  <c r="J71" i="6"/>
  <c r="L74" i="6"/>
  <c r="N74" i="6"/>
  <c r="J74" i="6"/>
  <c r="L42" i="6"/>
  <c r="N42" i="6"/>
  <c r="J42" i="6"/>
  <c r="L76" i="6"/>
  <c r="N76" i="6"/>
  <c r="J76" i="6"/>
  <c r="L108" i="6"/>
  <c r="N108" i="6"/>
  <c r="J108" i="6"/>
  <c r="L83" i="6"/>
  <c r="M83" i="6"/>
  <c r="P83" i="6"/>
  <c r="S83" i="6"/>
  <c r="N83" i="6"/>
  <c r="J83" i="6"/>
  <c r="H109" i="6"/>
  <c r="N87" i="6"/>
  <c r="O87" i="6"/>
  <c r="L87" i="6"/>
  <c r="M87" i="6"/>
  <c r="P87" i="6"/>
  <c r="J87" i="6"/>
  <c r="L54" i="6"/>
  <c r="N54" i="6"/>
  <c r="J54" i="6"/>
  <c r="N82" i="6"/>
  <c r="L82" i="6"/>
  <c r="J82" i="6"/>
  <c r="L77" i="6"/>
  <c r="M77" i="6"/>
  <c r="P77" i="6"/>
  <c r="S77" i="6"/>
  <c r="N77" i="6"/>
  <c r="O77" i="6"/>
  <c r="J77" i="6"/>
  <c r="N88" i="6"/>
  <c r="L88" i="6"/>
  <c r="M88" i="6"/>
  <c r="P88" i="6"/>
  <c r="S88" i="6"/>
  <c r="J88" i="6"/>
  <c r="L73" i="6"/>
  <c r="M73" i="6"/>
  <c r="P73" i="6"/>
  <c r="N73" i="6"/>
  <c r="O73" i="6"/>
  <c r="J73" i="6"/>
  <c r="L40" i="6"/>
  <c r="N40" i="6"/>
  <c r="J40" i="6"/>
  <c r="L50" i="6"/>
  <c r="M50" i="6"/>
  <c r="P50" i="6"/>
  <c r="N50" i="6"/>
  <c r="O50" i="6"/>
  <c r="J50" i="6"/>
  <c r="S68" i="6"/>
  <c r="N68" i="6"/>
  <c r="L68" i="6"/>
  <c r="M68" i="6"/>
  <c r="P68" i="6"/>
  <c r="J68" i="6"/>
  <c r="L29" i="6"/>
  <c r="N29" i="6"/>
  <c r="N104" i="6"/>
  <c r="O104" i="6"/>
  <c r="L104" i="6"/>
  <c r="M104" i="6"/>
  <c r="P104" i="6"/>
  <c r="S104" i="6"/>
  <c r="J104" i="6"/>
  <c r="L94" i="6"/>
  <c r="M94" i="6"/>
  <c r="P94" i="6"/>
  <c r="S94" i="6"/>
  <c r="N94" i="6"/>
  <c r="J94" i="6"/>
  <c r="N85" i="6"/>
  <c r="L85" i="6"/>
  <c r="J85" i="6"/>
  <c r="L61" i="6"/>
  <c r="M61" i="6"/>
  <c r="P61" i="6"/>
  <c r="S61" i="6"/>
  <c r="N61" i="6"/>
  <c r="J61" i="6"/>
  <c r="G26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N106" i="6"/>
  <c r="L106" i="6"/>
  <c r="J106" i="6"/>
  <c r="N97" i="6"/>
  <c r="L97" i="6"/>
  <c r="M97" i="6"/>
  <c r="P97" i="6"/>
  <c r="S97" i="6"/>
  <c r="J97" i="6"/>
  <c r="L103" i="6"/>
  <c r="M103" i="6"/>
  <c r="P103" i="6"/>
  <c r="N103" i="6"/>
  <c r="J103" i="6"/>
  <c r="N90" i="6"/>
  <c r="L90" i="6"/>
  <c r="M90" i="6"/>
  <c r="P90" i="6"/>
  <c r="J90" i="6"/>
  <c r="N41" i="6"/>
  <c r="O41" i="6"/>
  <c r="L41" i="6"/>
  <c r="M41" i="6"/>
  <c r="P41" i="6"/>
  <c r="S41" i="6"/>
  <c r="J41" i="6"/>
  <c r="N72" i="6"/>
  <c r="O72" i="6"/>
  <c r="L72" i="6"/>
  <c r="M72" i="6"/>
  <c r="P72" i="6"/>
  <c r="J72" i="6"/>
  <c r="S80" i="6"/>
  <c r="L80" i="6"/>
  <c r="M80" i="6"/>
  <c r="P80" i="6"/>
  <c r="N80" i="6"/>
  <c r="O80" i="6"/>
  <c r="J80" i="6"/>
  <c r="L65" i="6"/>
  <c r="M65" i="6"/>
  <c r="P65" i="6"/>
  <c r="S65" i="6"/>
  <c r="N65" i="6"/>
  <c r="O65" i="6"/>
  <c r="J65" i="6"/>
  <c r="L49" i="6"/>
  <c r="M49" i="6"/>
  <c r="P49" i="6"/>
  <c r="N49" i="6"/>
  <c r="O49" i="6"/>
  <c r="J49" i="6"/>
  <c r="N60" i="6"/>
  <c r="O60" i="6"/>
  <c r="L60" i="6"/>
  <c r="M60" i="6"/>
  <c r="P60" i="6"/>
  <c r="J60" i="6"/>
  <c r="N66" i="6"/>
  <c r="L66" i="6"/>
  <c r="J66" i="6"/>
  <c r="N53" i="6"/>
  <c r="L53" i="6"/>
  <c r="J53" i="6"/>
  <c r="N34" i="6"/>
  <c r="O34" i="6"/>
  <c r="S34" i="6"/>
  <c r="L34" i="6"/>
  <c r="M34" i="6"/>
  <c r="P34" i="6"/>
  <c r="N89" i="6"/>
  <c r="L89" i="6"/>
  <c r="M89" i="6"/>
  <c r="P89" i="6"/>
  <c r="S89" i="6"/>
  <c r="J89" i="6"/>
  <c r="N69" i="6"/>
  <c r="L69" i="6"/>
  <c r="J69" i="6"/>
  <c r="L75" i="6"/>
  <c r="M75" i="6"/>
  <c r="P75" i="6"/>
  <c r="N75" i="6"/>
  <c r="J75" i="6"/>
  <c r="L64" i="6"/>
  <c r="M64" i="6"/>
  <c r="P64" i="6"/>
  <c r="S64" i="6"/>
  <c r="N64" i="6"/>
  <c r="O64" i="6"/>
  <c r="J64" i="6"/>
  <c r="S47" i="6"/>
  <c r="N47" i="6"/>
  <c r="L47" i="6"/>
  <c r="M47" i="6"/>
  <c r="P47" i="6"/>
  <c r="J47" i="6"/>
  <c r="L27" i="6"/>
  <c r="N27" i="6"/>
  <c r="N32" i="6"/>
  <c r="S32" i="6"/>
  <c r="L32" i="6"/>
  <c r="M32" i="6"/>
  <c r="P32" i="6"/>
  <c r="J27" i="6"/>
  <c r="L91" i="6"/>
  <c r="M91" i="6"/>
  <c r="P91" i="6"/>
  <c r="N91" i="6"/>
  <c r="O91" i="6"/>
  <c r="J91" i="6"/>
  <c r="N79" i="6"/>
  <c r="L79" i="6"/>
  <c r="J79" i="6"/>
  <c r="L95" i="6"/>
  <c r="M95" i="6"/>
  <c r="P95" i="6"/>
  <c r="S95" i="6"/>
  <c r="N95" i="6"/>
  <c r="O95" i="6"/>
  <c r="J95" i="6"/>
  <c r="L70" i="6"/>
  <c r="N70" i="6"/>
  <c r="J70" i="6"/>
  <c r="N62" i="6"/>
  <c r="L62" i="6"/>
  <c r="J62" i="6"/>
  <c r="L30" i="6"/>
  <c r="M30" i="6"/>
  <c r="P30" i="6"/>
  <c r="S30" i="6"/>
  <c r="N30" i="6"/>
  <c r="O30" i="6"/>
  <c r="N56" i="6"/>
  <c r="L56" i="6"/>
  <c r="M56" i="6"/>
  <c r="P56" i="6"/>
  <c r="J56" i="6"/>
  <c r="L59" i="6"/>
  <c r="M59" i="6"/>
  <c r="P59" i="6"/>
  <c r="S59" i="6"/>
  <c r="N59" i="6"/>
  <c r="O59" i="6"/>
  <c r="J59" i="6"/>
  <c r="H110" i="6"/>
  <c r="N102" i="6"/>
  <c r="O102" i="6"/>
  <c r="L102" i="6"/>
  <c r="M102" i="6"/>
  <c r="P102" i="6"/>
  <c r="S102" i="6"/>
  <c r="J102" i="6"/>
  <c r="N101" i="6"/>
  <c r="O101" i="6"/>
  <c r="L101" i="6"/>
  <c r="M101" i="6"/>
  <c r="P101" i="6"/>
  <c r="S101" i="6"/>
  <c r="J101" i="6"/>
  <c r="N84" i="6"/>
  <c r="L84" i="6"/>
  <c r="J84" i="6"/>
  <c r="L99" i="6"/>
  <c r="N99" i="6"/>
  <c r="J99" i="6"/>
  <c r="J98" i="6"/>
  <c r="S98" i="6"/>
  <c r="N98" i="6"/>
  <c r="O98" i="6"/>
  <c r="L98" i="6"/>
  <c r="M98" i="6"/>
  <c r="P98" i="6"/>
  <c r="L51" i="6"/>
  <c r="N51" i="6"/>
  <c r="J51" i="6"/>
  <c r="N58" i="6"/>
  <c r="L58" i="6"/>
  <c r="J58" i="6"/>
  <c r="L33" i="6"/>
  <c r="M33" i="6"/>
  <c r="P33" i="6"/>
  <c r="S33" i="6"/>
  <c r="N33" i="6"/>
  <c r="J33" i="6"/>
  <c r="L44" i="6"/>
  <c r="N44" i="6"/>
  <c r="J44" i="6"/>
  <c r="N31" i="6"/>
  <c r="L31" i="6"/>
  <c r="J31" i="6"/>
  <c r="L28" i="6"/>
  <c r="N28" i="6"/>
  <c r="S55" i="6"/>
  <c r="N55" i="6"/>
  <c r="O55" i="6"/>
  <c r="L55" i="6"/>
  <c r="M55" i="6"/>
  <c r="P55" i="6"/>
  <c r="J55" i="6"/>
  <c r="L63" i="6"/>
  <c r="N63" i="6"/>
  <c r="J63" i="6"/>
  <c r="N38" i="6"/>
  <c r="L38" i="6"/>
  <c r="J38" i="6"/>
  <c r="N100" i="6"/>
  <c r="L100" i="6"/>
  <c r="J100" i="6"/>
  <c r="L45" i="6"/>
  <c r="N45" i="6"/>
  <c r="J45" i="6"/>
  <c r="N81" i="6"/>
  <c r="L81" i="6"/>
  <c r="J81" i="6"/>
  <c r="N78" i="6"/>
  <c r="L78" i="6"/>
  <c r="J78" i="6"/>
  <c r="L48" i="6"/>
  <c r="M48" i="6"/>
  <c r="P48" i="6"/>
  <c r="S48" i="6"/>
  <c r="N48" i="6"/>
  <c r="J48" i="6"/>
  <c r="L35" i="6"/>
  <c r="N35" i="6"/>
  <c r="J35" i="6"/>
  <c r="L39" i="6"/>
  <c r="M39" i="6"/>
  <c r="P39" i="6"/>
  <c r="S39" i="6"/>
  <c r="J39" i="6"/>
  <c r="N39" i="6"/>
  <c r="O39" i="6"/>
  <c r="J34" i="6"/>
  <c r="L93" i="6"/>
  <c r="N93" i="6"/>
  <c r="J93" i="6"/>
  <c r="N105" i="6"/>
  <c r="L105" i="6"/>
  <c r="J105" i="6"/>
  <c r="L92" i="6"/>
  <c r="N92" i="6"/>
  <c r="J92" i="6"/>
  <c r="N52" i="6"/>
  <c r="L52" i="6"/>
  <c r="J52" i="6"/>
  <c r="L46" i="6"/>
  <c r="N46" i="6"/>
  <c r="J46" i="6"/>
  <c r="L37" i="6"/>
  <c r="N37" i="6"/>
  <c r="J37" i="6"/>
  <c r="J36" i="6"/>
  <c r="K110" i="6"/>
  <c r="K131" i="6"/>
  <c r="G109" i="6"/>
  <c r="F109" i="6"/>
  <c r="Q104" i="6"/>
  <c r="R104" i="6"/>
  <c r="T104" i="6"/>
  <c r="U104" i="6"/>
  <c r="Q50" i="6"/>
  <c r="R50" i="6"/>
  <c r="T50" i="6"/>
  <c r="U50" i="6"/>
  <c r="Q73" i="6"/>
  <c r="R73" i="6"/>
  <c r="M74" i="6"/>
  <c r="P74" i="6"/>
  <c r="O74" i="6"/>
  <c r="O86" i="6"/>
  <c r="M86" i="6"/>
  <c r="P86" i="6"/>
  <c r="M69" i="6"/>
  <c r="P69" i="6"/>
  <c r="O69" i="6"/>
  <c r="O58" i="6"/>
  <c r="M58" i="6"/>
  <c r="P58" i="6"/>
  <c r="Q56" i="6"/>
  <c r="R56" i="6"/>
  <c r="Q91" i="6"/>
  <c r="R91" i="6"/>
  <c r="Q49" i="6"/>
  <c r="R49" i="6"/>
  <c r="M45" i="6"/>
  <c r="P45" i="6"/>
  <c r="O45" i="6"/>
  <c r="M84" i="6"/>
  <c r="P84" i="6"/>
  <c r="O84" i="6"/>
  <c r="S56" i="6"/>
  <c r="T56" i="6"/>
  <c r="U56" i="6"/>
  <c r="O62" i="6"/>
  <c r="M62" i="6"/>
  <c r="P62" i="6"/>
  <c r="O70" i="6"/>
  <c r="M70" i="6"/>
  <c r="P70" i="6"/>
  <c r="O79" i="6"/>
  <c r="M79" i="6"/>
  <c r="P79" i="6"/>
  <c r="M27" i="6"/>
  <c r="P27" i="6"/>
  <c r="O27" i="6"/>
  <c r="S49" i="6"/>
  <c r="T49" i="6"/>
  <c r="U49" i="6"/>
  <c r="O90" i="6"/>
  <c r="T97" i="6"/>
  <c r="U97" i="6"/>
  <c r="Q97" i="6"/>
  <c r="R97" i="6"/>
  <c r="G110" i="6"/>
  <c r="G131" i="6"/>
  <c r="I26" i="6"/>
  <c r="T68" i="6"/>
  <c r="U68" i="6"/>
  <c r="Q68" i="6"/>
  <c r="R68" i="6"/>
  <c r="T77" i="6"/>
  <c r="U77" i="6"/>
  <c r="Q77" i="6"/>
  <c r="R77" i="6"/>
  <c r="M108" i="6"/>
  <c r="P108" i="6"/>
  <c r="O108" i="6"/>
  <c r="M43" i="6"/>
  <c r="P43" i="6"/>
  <c r="O43" i="6"/>
  <c r="O93" i="6"/>
  <c r="M93" i="6"/>
  <c r="P93" i="6"/>
  <c r="O105" i="6"/>
  <c r="M105" i="6"/>
  <c r="P105" i="6"/>
  <c r="M51" i="6"/>
  <c r="P51" i="6"/>
  <c r="O51" i="6"/>
  <c r="Q90" i="6"/>
  <c r="R90" i="6"/>
  <c r="M35" i="6"/>
  <c r="P35" i="6"/>
  <c r="O35" i="6"/>
  <c r="O38" i="6"/>
  <c r="M38" i="6"/>
  <c r="P38" i="6"/>
  <c r="O56" i="6"/>
  <c r="O75" i="6"/>
  <c r="O53" i="6"/>
  <c r="M53" i="6"/>
  <c r="P53" i="6"/>
  <c r="T80" i="6"/>
  <c r="U80" i="6"/>
  <c r="Q80" i="6"/>
  <c r="R80" i="6"/>
  <c r="O97" i="6"/>
  <c r="O68" i="6"/>
  <c r="O54" i="6"/>
  <c r="M54" i="6"/>
  <c r="P54" i="6"/>
  <c r="M57" i="6"/>
  <c r="P57" i="6"/>
  <c r="O57" i="6"/>
  <c r="O107" i="6"/>
  <c r="M107" i="6"/>
  <c r="P107" i="6"/>
  <c r="M36" i="6"/>
  <c r="P36" i="6"/>
  <c r="O36" i="6"/>
  <c r="O85" i="6"/>
  <c r="M85" i="6"/>
  <c r="P85" i="6"/>
  <c r="M76" i="6"/>
  <c r="P76" i="6"/>
  <c r="O76" i="6"/>
  <c r="M37" i="6"/>
  <c r="P37" i="6"/>
  <c r="O37" i="6"/>
  <c r="O78" i="6"/>
  <c r="M78" i="6"/>
  <c r="P78" i="6"/>
  <c r="Q75" i="6"/>
  <c r="R75" i="6"/>
  <c r="Q60" i="6"/>
  <c r="R60" i="6"/>
  <c r="T60" i="6"/>
  <c r="U60" i="6"/>
  <c r="O94" i="6"/>
  <c r="T88" i="6"/>
  <c r="U88" i="6"/>
  <c r="Q88" i="6"/>
  <c r="R88" i="6"/>
  <c r="O42" i="6"/>
  <c r="M42" i="6"/>
  <c r="P42" i="6"/>
  <c r="Q96" i="6"/>
  <c r="R96" i="6"/>
  <c r="M31" i="6"/>
  <c r="P31" i="6"/>
  <c r="O31" i="6"/>
  <c r="M81" i="6"/>
  <c r="P81" i="6"/>
  <c r="O81" i="6"/>
  <c r="T47" i="6"/>
  <c r="U47" i="6"/>
  <c r="Q47" i="6"/>
  <c r="R47" i="6"/>
  <c r="Q89" i="6"/>
  <c r="R89" i="6"/>
  <c r="T89" i="6"/>
  <c r="U89" i="6"/>
  <c r="M40" i="6"/>
  <c r="P40" i="6"/>
  <c r="O40" i="6"/>
  <c r="O82" i="6"/>
  <c r="M82" i="6"/>
  <c r="P82" i="6"/>
  <c r="O46" i="6"/>
  <c r="M46" i="6"/>
  <c r="P46" i="6"/>
  <c r="O92" i="6"/>
  <c r="M92" i="6"/>
  <c r="P92" i="6"/>
  <c r="O48" i="6"/>
  <c r="O100" i="6"/>
  <c r="M100" i="6"/>
  <c r="P100" i="6"/>
  <c r="O63" i="6"/>
  <c r="M63" i="6"/>
  <c r="P63" i="6"/>
  <c r="M44" i="6"/>
  <c r="P44" i="6"/>
  <c r="O44" i="6"/>
  <c r="O33" i="6"/>
  <c r="Q102" i="6"/>
  <c r="R102" i="6"/>
  <c r="T102" i="6"/>
  <c r="U102" i="6"/>
  <c r="T32" i="6"/>
  <c r="U32" i="6"/>
  <c r="Q32" i="6"/>
  <c r="R32" i="6"/>
  <c r="O47" i="6"/>
  <c r="S75" i="6"/>
  <c r="T75" i="6"/>
  <c r="U75" i="6"/>
  <c r="O89" i="6"/>
  <c r="S60" i="6"/>
  <c r="Q41" i="6"/>
  <c r="R41" i="6"/>
  <c r="T41" i="6"/>
  <c r="U41" i="6"/>
  <c r="O103" i="6"/>
  <c r="O61" i="6"/>
  <c r="O88" i="6"/>
  <c r="O83" i="6"/>
  <c r="Q71" i="6"/>
  <c r="R71" i="6"/>
  <c r="S96" i="6"/>
  <c r="T96" i="6"/>
  <c r="U96" i="6"/>
  <c r="T33" i="6"/>
  <c r="U33" i="6"/>
  <c r="Q33" i="6"/>
  <c r="R33" i="6"/>
  <c r="Q103" i="6"/>
  <c r="R103" i="6"/>
  <c r="T103" i="6"/>
  <c r="U103" i="6"/>
  <c r="T61" i="6"/>
  <c r="U61" i="6"/>
  <c r="Q61" i="6"/>
  <c r="R61" i="6"/>
  <c r="O29" i="6"/>
  <c r="M29" i="6"/>
  <c r="P29" i="6"/>
  <c r="T83" i="6"/>
  <c r="U83" i="6"/>
  <c r="Q83" i="6"/>
  <c r="R83" i="6"/>
  <c r="O66" i="6"/>
  <c r="M66" i="6"/>
  <c r="P66" i="6"/>
  <c r="O28" i="6"/>
  <c r="M28" i="6"/>
  <c r="P28" i="6"/>
  <c r="Q72" i="6"/>
  <c r="R72" i="6"/>
  <c r="T94" i="6"/>
  <c r="U94" i="6"/>
  <c r="Q94" i="6"/>
  <c r="R94" i="6"/>
  <c r="Q87" i="6"/>
  <c r="R87" i="6"/>
  <c r="O52" i="6"/>
  <c r="M52" i="6"/>
  <c r="P52" i="6"/>
  <c r="Q39" i="6"/>
  <c r="R39" i="6"/>
  <c r="T39" i="6"/>
  <c r="U39" i="6"/>
  <c r="T48" i="6"/>
  <c r="U48" i="6"/>
  <c r="Q48" i="6"/>
  <c r="R48" i="6"/>
  <c r="Q55" i="6"/>
  <c r="R55" i="6"/>
  <c r="T55" i="6"/>
  <c r="U55" i="6"/>
  <c r="Q98" i="6"/>
  <c r="R98" i="6"/>
  <c r="T98" i="6"/>
  <c r="U98" i="6"/>
  <c r="M99" i="6"/>
  <c r="P99" i="6"/>
  <c r="O99" i="6"/>
  <c r="Q101" i="6"/>
  <c r="R101" i="6"/>
  <c r="T101" i="6"/>
  <c r="U101" i="6"/>
  <c r="T59" i="6"/>
  <c r="U59" i="6"/>
  <c r="Q59" i="6"/>
  <c r="R59" i="6"/>
  <c r="Q30" i="6"/>
  <c r="R30" i="6"/>
  <c r="T30" i="6"/>
  <c r="U30" i="6"/>
  <c r="T95" i="6"/>
  <c r="U95" i="6"/>
  <c r="Q95" i="6"/>
  <c r="R95" i="6"/>
  <c r="S91" i="6"/>
  <c r="T91" i="6"/>
  <c r="U91" i="6"/>
  <c r="O32" i="6"/>
  <c r="Q64" i="6"/>
  <c r="R64" i="6"/>
  <c r="T64" i="6"/>
  <c r="U64" i="6"/>
  <c r="Q34" i="6"/>
  <c r="R34" i="6"/>
  <c r="T34" i="6"/>
  <c r="U34" i="6"/>
  <c r="Q65" i="6"/>
  <c r="R65" i="6"/>
  <c r="T65" i="6"/>
  <c r="U65" i="6"/>
  <c r="S72" i="6"/>
  <c r="T72" i="6"/>
  <c r="U72" i="6"/>
  <c r="S90" i="6"/>
  <c r="T90" i="6"/>
  <c r="U90" i="6"/>
  <c r="S103" i="6"/>
  <c r="O106" i="6"/>
  <c r="M106" i="6"/>
  <c r="P106" i="6"/>
  <c r="S50" i="6"/>
  <c r="S73" i="6"/>
  <c r="T73" i="6"/>
  <c r="U73" i="6"/>
  <c r="S87" i="6"/>
  <c r="T87" i="6"/>
  <c r="U87" i="6"/>
  <c r="S71" i="6"/>
  <c r="T71" i="6"/>
  <c r="U71" i="6"/>
  <c r="M67" i="6"/>
  <c r="P67" i="6"/>
  <c r="O67" i="6"/>
  <c r="Q67" i="6"/>
  <c r="R67" i="6"/>
  <c r="T67" i="6"/>
  <c r="U67" i="6"/>
  <c r="S67" i="6"/>
  <c r="Q107" i="6"/>
  <c r="R107" i="6"/>
  <c r="S107" i="6"/>
  <c r="T107" i="6"/>
  <c r="U107" i="6"/>
  <c r="T37" i="6"/>
  <c r="U37" i="6"/>
  <c r="Q37" i="6"/>
  <c r="R37" i="6"/>
  <c r="S37" i="6"/>
  <c r="Q35" i="6"/>
  <c r="R35" i="6"/>
  <c r="S35" i="6"/>
  <c r="T35" i="6"/>
  <c r="U35" i="6"/>
  <c r="Q86" i="6"/>
  <c r="R86" i="6"/>
  <c r="T86" i="6"/>
  <c r="U86" i="6"/>
  <c r="S86" i="6"/>
  <c r="Q93" i="6"/>
  <c r="R93" i="6"/>
  <c r="S93" i="6"/>
  <c r="T93" i="6"/>
  <c r="U93" i="6"/>
  <c r="Q40" i="6"/>
  <c r="R40" i="6"/>
  <c r="S40" i="6"/>
  <c r="T40" i="6"/>
  <c r="U40" i="6"/>
  <c r="Q53" i="6"/>
  <c r="R53" i="6"/>
  <c r="S53" i="6"/>
  <c r="T53" i="6"/>
  <c r="U53" i="6"/>
  <c r="L26" i="6"/>
  <c r="N26" i="6"/>
  <c r="Q29" i="6"/>
  <c r="R29" i="6"/>
  <c r="S29" i="6"/>
  <c r="T29" i="6"/>
  <c r="U29" i="6"/>
  <c r="Q57" i="6"/>
  <c r="R57" i="6"/>
  <c r="T57" i="6"/>
  <c r="U57" i="6"/>
  <c r="S57" i="6"/>
  <c r="Q43" i="6"/>
  <c r="R43" i="6"/>
  <c r="S43" i="6"/>
  <c r="T43" i="6"/>
  <c r="U43" i="6"/>
  <c r="T27" i="6"/>
  <c r="U27" i="6"/>
  <c r="Q27" i="6"/>
  <c r="R27" i="6"/>
  <c r="S27" i="6"/>
  <c r="Q100" i="6"/>
  <c r="R100" i="6"/>
  <c r="S100" i="6"/>
  <c r="T100" i="6"/>
  <c r="U100" i="6"/>
  <c r="Q31" i="6"/>
  <c r="R31" i="6"/>
  <c r="T31" i="6"/>
  <c r="U31" i="6"/>
  <c r="S31" i="6"/>
  <c r="T92" i="6"/>
  <c r="U92" i="6"/>
  <c r="Q92" i="6"/>
  <c r="R92" i="6"/>
  <c r="S92" i="6"/>
  <c r="Q28" i="6"/>
  <c r="R28" i="6"/>
  <c r="S28" i="6"/>
  <c r="T28" i="6"/>
  <c r="U28" i="6"/>
  <c r="Q85" i="6"/>
  <c r="R85" i="6"/>
  <c r="S85" i="6"/>
  <c r="T85" i="6"/>
  <c r="U85" i="6"/>
  <c r="Q54" i="6"/>
  <c r="R54" i="6"/>
  <c r="T54" i="6"/>
  <c r="U54" i="6"/>
  <c r="S54" i="6"/>
  <c r="Q79" i="6"/>
  <c r="R79" i="6"/>
  <c r="S79" i="6"/>
  <c r="T79" i="6"/>
  <c r="U79" i="6"/>
  <c r="Q84" i="6"/>
  <c r="R84" i="6"/>
  <c r="T84" i="6"/>
  <c r="U84" i="6"/>
  <c r="S84" i="6"/>
  <c r="Q74" i="6"/>
  <c r="R74" i="6"/>
  <c r="S74" i="6"/>
  <c r="T74" i="6"/>
  <c r="U74" i="6"/>
  <c r="Q69" i="6"/>
  <c r="R69" i="6"/>
  <c r="S69" i="6"/>
  <c r="T69" i="6"/>
  <c r="U69" i="6"/>
  <c r="Q52" i="6"/>
  <c r="R52" i="6"/>
  <c r="S52" i="6"/>
  <c r="T52" i="6"/>
  <c r="U52" i="6"/>
  <c r="Q106" i="6"/>
  <c r="R106" i="6"/>
  <c r="S106" i="6"/>
  <c r="T106" i="6"/>
  <c r="U106" i="6"/>
  <c r="Q44" i="6"/>
  <c r="R44" i="6"/>
  <c r="S44" i="6"/>
  <c r="T44" i="6"/>
  <c r="U44" i="6"/>
  <c r="Q46" i="6"/>
  <c r="R46" i="6"/>
  <c r="T46" i="6"/>
  <c r="U46" i="6"/>
  <c r="S46" i="6"/>
  <c r="Q42" i="6"/>
  <c r="R42" i="6"/>
  <c r="S42" i="6"/>
  <c r="T42" i="6"/>
  <c r="U42" i="6"/>
  <c r="Q51" i="6"/>
  <c r="R51" i="6"/>
  <c r="T51" i="6"/>
  <c r="U51" i="6"/>
  <c r="S51" i="6"/>
  <c r="Q108" i="6"/>
  <c r="R108" i="6"/>
  <c r="S108" i="6"/>
  <c r="T108" i="6"/>
  <c r="U108" i="6"/>
  <c r="J26" i="6"/>
  <c r="Q58" i="6"/>
  <c r="R58" i="6"/>
  <c r="S58" i="6"/>
  <c r="T58" i="6"/>
  <c r="U58" i="6"/>
  <c r="I109" i="6"/>
  <c r="I110" i="6"/>
  <c r="Q62" i="6"/>
  <c r="R62" i="6"/>
  <c r="S62" i="6"/>
  <c r="T62" i="6"/>
  <c r="U62" i="6"/>
  <c r="Q76" i="6"/>
  <c r="R76" i="6"/>
  <c r="S76" i="6"/>
  <c r="T76" i="6"/>
  <c r="U76" i="6"/>
  <c r="Q66" i="6"/>
  <c r="R66" i="6"/>
  <c r="T66" i="6"/>
  <c r="U66" i="6"/>
  <c r="S66" i="6"/>
  <c r="Q78" i="6"/>
  <c r="R78" i="6"/>
  <c r="S78" i="6"/>
  <c r="T78" i="6"/>
  <c r="U78" i="6"/>
  <c r="T38" i="6"/>
  <c r="U38" i="6"/>
  <c r="Q38" i="6"/>
  <c r="R38" i="6"/>
  <c r="S38" i="6"/>
  <c r="Q105" i="6"/>
  <c r="R105" i="6"/>
  <c r="S105" i="6"/>
  <c r="T105" i="6"/>
  <c r="U105" i="6"/>
  <c r="Q70" i="6"/>
  <c r="R70" i="6"/>
  <c r="S70" i="6"/>
  <c r="T70" i="6"/>
  <c r="U70" i="6"/>
  <c r="T45" i="6"/>
  <c r="U45" i="6"/>
  <c r="Q45" i="6"/>
  <c r="R45" i="6"/>
  <c r="S45" i="6"/>
  <c r="Q81" i="6"/>
  <c r="R81" i="6"/>
  <c r="S81" i="6"/>
  <c r="T81" i="6"/>
  <c r="U81" i="6"/>
  <c r="Q99" i="6"/>
  <c r="R99" i="6"/>
  <c r="S99" i="6"/>
  <c r="T99" i="6"/>
  <c r="U99" i="6"/>
  <c r="Q63" i="6"/>
  <c r="R63" i="6"/>
  <c r="S63" i="6"/>
  <c r="T63" i="6"/>
  <c r="U63" i="6"/>
  <c r="Q82" i="6"/>
  <c r="R82" i="6"/>
  <c r="S82" i="6"/>
  <c r="T82" i="6"/>
  <c r="U82" i="6"/>
  <c r="Q36" i="6"/>
  <c r="R36" i="6"/>
  <c r="T36" i="6"/>
  <c r="U36" i="6"/>
  <c r="S36" i="6"/>
  <c r="I131" i="6"/>
  <c r="J110" i="6"/>
  <c r="N109" i="6"/>
  <c r="L109" i="6"/>
  <c r="M109" i="6"/>
  <c r="P109" i="6"/>
  <c r="S109" i="6"/>
  <c r="O26" i="6"/>
  <c r="J109" i="6"/>
  <c r="J131" i="6"/>
  <c r="M26" i="6"/>
  <c r="L110" i="6"/>
  <c r="L131" i="6"/>
  <c r="O131" i="6"/>
  <c r="Q109" i="6"/>
  <c r="R109" i="6"/>
  <c r="T109" i="6"/>
  <c r="U109" i="6"/>
  <c r="O109" i="6"/>
  <c r="P26" i="6"/>
  <c r="M110" i="6"/>
  <c r="P110" i="6"/>
  <c r="M131" i="6"/>
  <c r="N110" i="6"/>
  <c r="O110" i="6"/>
  <c r="N131" i="6"/>
  <c r="T110" i="6"/>
  <c r="U110" i="6"/>
  <c r="Q110" i="6"/>
  <c r="R110" i="6"/>
  <c r="S110" i="6"/>
  <c r="Q26" i="6"/>
  <c r="P131" i="6"/>
  <c r="S26" i="6"/>
  <c r="S131" i="6"/>
  <c r="T131" i="6"/>
  <c r="T26" i="6"/>
  <c r="U26" i="6"/>
  <c r="Q131" i="6"/>
  <c r="R26" i="6"/>
  <c r="R131" i="6"/>
</calcChain>
</file>

<file path=xl/sharedStrings.xml><?xml version="1.0" encoding="utf-8"?>
<sst xmlns="http://schemas.openxmlformats.org/spreadsheetml/2006/main" count="70" uniqueCount="39">
  <si>
    <t xml:space="preserve">DURATA </t>
  </si>
  <si>
    <t>SPREAD sul tasso</t>
  </si>
  <si>
    <t>Capitale</t>
  </si>
  <si>
    <t>Numero rate</t>
  </si>
  <si>
    <t>Tasso g. annuo</t>
  </si>
  <si>
    <t>Rata</t>
  </si>
  <si>
    <t>Codice rata</t>
  </si>
  <si>
    <t>Prima rata</t>
  </si>
  <si>
    <t>Erogazione</t>
  </si>
  <si>
    <t xml:space="preserve"> </t>
  </si>
  <si>
    <t>N°. rata</t>
  </si>
  <si>
    <t>Scadenza</t>
  </si>
  <si>
    <t>Quota</t>
  </si>
  <si>
    <t>capitale</t>
  </si>
  <si>
    <t>interessi</t>
  </si>
  <si>
    <t>tasso        di interesse</t>
  </si>
  <si>
    <t>tasso interno</t>
  </si>
  <si>
    <t>B</t>
  </si>
  <si>
    <t>m</t>
  </si>
  <si>
    <t>importo rata mensile</t>
  </si>
  <si>
    <t>Scheda ammortamento prestito personale</t>
  </si>
  <si>
    <t>Associato:</t>
  </si>
  <si>
    <t>Nato a</t>
  </si>
  <si>
    <t>Data di nascita</t>
  </si>
  <si>
    <t>Residenza</t>
  </si>
  <si>
    <t>Cod. Fisc.</t>
  </si>
  <si>
    <t>Quota interessi      e               fondo garanzia</t>
  </si>
  <si>
    <t>Quota  capitale</t>
  </si>
  <si>
    <t>scorporo quota interessi</t>
  </si>
  <si>
    <t>fondo garanzia</t>
  </si>
  <si>
    <t>Anni</t>
  </si>
  <si>
    <t>ALL. 2</t>
  </si>
  <si>
    <t>Scheda Ammortamento Prestito Cessione Quinto</t>
  </si>
  <si>
    <t xml:space="preserve">  SIMULAZIONE RATA MENSILE - PRESTITO CESSIONE QUINTO STIPENDIO</t>
  </si>
  <si>
    <t>TASSO FISSO  RATA MENSILE</t>
  </si>
  <si>
    <t>IMPORTO PRESTITO:</t>
  </si>
  <si>
    <t xml:space="preserve">ATTENZIONE : </t>
  </si>
  <si>
    <t xml:space="preserve">Inserire i dati nelle celle contrassegnate dal colore </t>
  </si>
  <si>
    <t>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</si>
</sst>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9" formatCode="_-&quot;€&quot;\ * #,##0.00_-;\-&quot;€&quot;\ * #,##0.00_-;_-&quot;€&quot;\ * &quot;-&quot;??_-;_-@_-"/>
    <numFmt numFmtId="170" formatCode="_-* #,##0.0_-;\-* #,##0.0_-;_-* &quot;-&quot;_-;_-@_-"/>
    <numFmt numFmtId="171" formatCode="_-[$€-2]\ * #,##0.00_-;\-[$€-2]\ * #,##0.00_-;_-[$€-2]\ * &quot;-&quot;??_-"/>
    <numFmt numFmtId="172" formatCode="0.0000%"/>
    <numFmt numFmtId="173" formatCode="_-* #,##0.00_-;\-* #,##0.00_-;_-* &quot;-&quot;_-;_-@_-"/>
    <numFmt numFmtId="174" formatCode="0.00000%"/>
    <numFmt numFmtId="175" formatCode="mmmm\-yy"/>
    <numFmt numFmtId="179" formatCode="_-* #,##0.00000_-;\-* #,##0.00000_-;_-* &quot;-&quot;??_-;_-@_-"/>
    <numFmt numFmtId="183" formatCode="_-* #,##0.000000_-;\-* #,##0.000000_-;_-* &quot;-&quot;_-;_-@_-"/>
    <numFmt numFmtId="185" formatCode="0.000"/>
    <numFmt numFmtId="190" formatCode="_-* #,##0.00000000_-;\-* #,##0.00000000_-;_-* &quot;-&quot;??_-;_-@_-"/>
    <numFmt numFmtId="195" formatCode="[$-410]mmm\-yy;@"/>
  </numFmts>
  <fonts count="31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name val="Comic Sans MS"/>
      <family val="4"/>
    </font>
    <font>
      <b/>
      <i/>
      <sz val="10"/>
      <name val="Comic Sans MS"/>
      <family val="4"/>
    </font>
    <font>
      <b/>
      <sz val="10"/>
      <color indexed="10"/>
      <name val="Comic Sans MS"/>
      <family val="4"/>
    </font>
    <font>
      <b/>
      <sz val="10"/>
      <name val="Arial"/>
      <family val="2"/>
    </font>
    <font>
      <b/>
      <sz val="10"/>
      <color indexed="8"/>
      <name val="Comic Sans MS"/>
      <family val="4"/>
    </font>
    <font>
      <sz val="10"/>
      <color indexed="8"/>
      <name val="Comic Sans MS"/>
      <family val="4"/>
    </font>
    <font>
      <b/>
      <sz val="10"/>
      <name val="Comic Sans MS"/>
      <family val="4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6"/>
      <color indexed="18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sz val="16"/>
      <color indexed="18"/>
      <name val="Arial"/>
      <family val="2"/>
    </font>
    <font>
      <b/>
      <i/>
      <sz val="10"/>
      <color indexed="1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indexed="18"/>
      <name val="Arial"/>
      <family val="2"/>
    </font>
    <font>
      <b/>
      <sz val="11"/>
      <color indexed="9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Protection="1"/>
    <xf numFmtId="172" fontId="2" fillId="0" borderId="0" xfId="0" applyNumberFormat="1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170" fontId="0" fillId="0" borderId="0" xfId="3" applyNumberFormat="1" applyFont="1" applyProtection="1"/>
    <xf numFmtId="0" fontId="6" fillId="0" borderId="0" xfId="0" applyFont="1" applyProtection="1"/>
    <xf numFmtId="0" fontId="7" fillId="2" borderId="1" xfId="0" applyFont="1" applyFill="1" applyBorder="1" applyProtection="1"/>
    <xf numFmtId="171" fontId="8" fillId="0" borderId="2" xfId="1" applyFont="1" applyBorder="1" applyProtection="1"/>
    <xf numFmtId="0" fontId="8" fillId="0" borderId="2" xfId="0" applyFont="1" applyBorder="1" applyProtection="1"/>
    <xf numFmtId="0" fontId="7" fillId="2" borderId="3" xfId="0" applyFont="1" applyFill="1" applyBorder="1" applyProtection="1"/>
    <xf numFmtId="172" fontId="8" fillId="0" borderId="4" xfId="4" applyNumberFormat="1" applyFont="1" applyBorder="1" applyProtection="1"/>
    <xf numFmtId="173" fontId="8" fillId="0" borderId="4" xfId="3" applyNumberFormat="1" applyFont="1" applyBorder="1" applyProtection="1"/>
    <xf numFmtId="0" fontId="8" fillId="0" borderId="4" xfId="0" applyFont="1" applyBorder="1" applyAlignment="1" applyProtection="1">
      <alignment horizontal="center"/>
    </xf>
    <xf numFmtId="174" fontId="8" fillId="0" borderId="4" xfId="4" applyNumberFormat="1" applyFont="1" applyBorder="1" applyProtection="1"/>
    <xf numFmtId="0" fontId="7" fillId="2" borderId="5" xfId="0" applyFont="1" applyFill="1" applyBorder="1" applyProtection="1"/>
    <xf numFmtId="15" fontId="8" fillId="0" borderId="6" xfId="0" applyNumberFormat="1" applyFont="1" applyBorder="1" applyProtection="1"/>
    <xf numFmtId="17" fontId="6" fillId="0" borderId="0" xfId="0" applyNumberFormat="1" applyFont="1" applyProtection="1"/>
    <xf numFmtId="14" fontId="6" fillId="0" borderId="0" xfId="0" applyNumberFormat="1" applyFont="1" applyProtection="1"/>
    <xf numFmtId="0" fontId="9" fillId="0" borderId="0" xfId="0" applyFont="1" applyAlignment="1" applyProtection="1">
      <alignment horizont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1" fontId="6" fillId="0" borderId="10" xfId="0" applyNumberFormat="1" applyFont="1" applyBorder="1" applyProtection="1"/>
    <xf numFmtId="173" fontId="6" fillId="0" borderId="11" xfId="3" applyNumberFormat="1" applyFont="1" applyBorder="1" applyProtection="1"/>
    <xf numFmtId="173" fontId="6" fillId="0" borderId="10" xfId="3" applyNumberFormat="1" applyFont="1" applyBorder="1" applyProtection="1"/>
    <xf numFmtId="173" fontId="6" fillId="0" borderId="10" xfId="0" applyNumberFormat="1" applyFont="1" applyBorder="1" applyProtection="1"/>
    <xf numFmtId="1" fontId="6" fillId="0" borderId="11" xfId="0" applyNumberFormat="1" applyFont="1" applyBorder="1" applyProtection="1"/>
    <xf numFmtId="15" fontId="6" fillId="0" borderId="11" xfId="0" applyNumberFormat="1" applyFont="1" applyBorder="1" applyProtection="1"/>
    <xf numFmtId="1" fontId="12" fillId="0" borderId="11" xfId="0" applyNumberFormat="1" applyFont="1" applyBorder="1" applyProtection="1"/>
    <xf numFmtId="173" fontId="12" fillId="0" borderId="11" xfId="3" applyNumberFormat="1" applyFont="1" applyBorder="1" applyProtection="1"/>
    <xf numFmtId="173" fontId="12" fillId="0" borderId="10" xfId="3" applyNumberFormat="1" applyFont="1" applyBorder="1" applyProtection="1"/>
    <xf numFmtId="173" fontId="12" fillId="0" borderId="10" xfId="0" applyNumberFormat="1" applyFont="1" applyBorder="1" applyProtection="1"/>
    <xf numFmtId="0" fontId="0" fillId="0" borderId="0" xfId="0" applyBorder="1" applyProtection="1"/>
    <xf numFmtId="173" fontId="12" fillId="0" borderId="12" xfId="3" applyNumberFormat="1" applyFont="1" applyBorder="1" applyProtection="1"/>
    <xf numFmtId="173" fontId="12" fillId="0" borderId="13" xfId="0" applyNumberFormat="1" applyFont="1" applyBorder="1" applyProtection="1"/>
    <xf numFmtId="1" fontId="0" fillId="0" borderId="0" xfId="0" applyNumberFormat="1" applyBorder="1" applyProtection="1"/>
    <xf numFmtId="15" fontId="0" fillId="0" borderId="0" xfId="0" applyNumberFormat="1" applyBorder="1" applyProtection="1"/>
    <xf numFmtId="173" fontId="0" fillId="0" borderId="0" xfId="3" applyNumberFormat="1" applyFont="1" applyBorder="1" applyProtection="1"/>
    <xf numFmtId="173" fontId="0" fillId="0" borderId="0" xfId="0" applyNumberFormat="1" applyBorder="1" applyProtection="1"/>
    <xf numFmtId="17" fontId="0" fillId="0" borderId="0" xfId="0" applyNumberFormat="1" applyBorder="1" applyProtection="1"/>
    <xf numFmtId="41" fontId="0" fillId="0" borderId="0" xfId="3" applyNumberFormat="1" applyFont="1" applyBorder="1" applyProtection="1"/>
    <xf numFmtId="41" fontId="0" fillId="0" borderId="0" xfId="3" applyFont="1" applyBorder="1" applyProtection="1"/>
    <xf numFmtId="41" fontId="0" fillId="0" borderId="0" xfId="0" applyNumberFormat="1" applyBorder="1" applyProtection="1"/>
    <xf numFmtId="17" fontId="0" fillId="0" borderId="0" xfId="0" applyNumberFormat="1" applyProtection="1"/>
    <xf numFmtId="173" fontId="0" fillId="0" borderId="0" xfId="0" applyNumberFormat="1" applyProtection="1"/>
    <xf numFmtId="15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Continuous"/>
    </xf>
    <xf numFmtId="49" fontId="15" fillId="0" borderId="0" xfId="0" applyNumberFormat="1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centerContinuous"/>
    </xf>
    <xf numFmtId="175" fontId="8" fillId="0" borderId="6" xfId="0" applyNumberFormat="1" applyFont="1" applyBorder="1" applyAlignment="1" applyProtection="1">
      <alignment horizontal="center"/>
    </xf>
    <xf numFmtId="175" fontId="6" fillId="0" borderId="10" xfId="0" applyNumberFormat="1" applyFont="1" applyBorder="1" applyProtection="1"/>
    <xf numFmtId="175" fontId="6" fillId="0" borderId="11" xfId="0" applyNumberFormat="1" applyFont="1" applyBorder="1" applyProtection="1"/>
    <xf numFmtId="175" fontId="12" fillId="0" borderId="11" xfId="0" applyNumberFormat="1" applyFont="1" applyBorder="1" applyProtection="1"/>
    <xf numFmtId="0" fontId="13" fillId="0" borderId="0" xfId="0" applyFont="1"/>
    <xf numFmtId="0" fontId="19" fillId="0" borderId="11" xfId="0" applyFont="1" applyBorder="1" applyAlignment="1" applyProtection="1">
      <alignment horizontal="right"/>
    </xf>
    <xf numFmtId="0" fontId="16" fillId="3" borderId="11" xfId="0" applyFont="1" applyFill="1" applyBorder="1" applyAlignment="1" applyProtection="1">
      <alignment horizontal="right"/>
    </xf>
    <xf numFmtId="0" fontId="16" fillId="3" borderId="14" xfId="0" applyFont="1" applyFill="1" applyBorder="1" applyAlignment="1" applyProtection="1">
      <alignment horizontal="right"/>
    </xf>
    <xf numFmtId="0" fontId="16" fillId="3" borderId="15" xfId="0" applyFont="1" applyFill="1" applyBorder="1" applyAlignment="1" applyProtection="1">
      <alignment horizontal="right"/>
    </xf>
    <xf numFmtId="0" fontId="21" fillId="3" borderId="11" xfId="0" applyFont="1" applyFill="1" applyBorder="1" applyAlignment="1" applyProtection="1">
      <alignment horizontal="right"/>
    </xf>
    <xf numFmtId="0" fontId="21" fillId="3" borderId="14" xfId="0" applyFont="1" applyFill="1" applyBorder="1" applyAlignment="1" applyProtection="1">
      <alignment horizontal="right"/>
    </xf>
    <xf numFmtId="0" fontId="21" fillId="3" borderId="15" xfId="0" applyFont="1" applyFill="1" applyBorder="1" applyAlignment="1" applyProtection="1">
      <alignment horizontal="right"/>
    </xf>
    <xf numFmtId="0" fontId="23" fillId="0" borderId="16" xfId="0" applyFont="1" applyBorder="1" applyAlignment="1" applyProtection="1">
      <alignment horizontal="left"/>
    </xf>
    <xf numFmtId="15" fontId="13" fillId="0" borderId="11" xfId="0" applyNumberFormat="1" applyFont="1" applyBorder="1" applyAlignment="1" applyProtection="1">
      <alignment horizontal="center"/>
    </xf>
    <xf numFmtId="0" fontId="23" fillId="0" borderId="10" xfId="0" applyFont="1" applyBorder="1" applyProtection="1"/>
    <xf numFmtId="15" fontId="13" fillId="0" borderId="15" xfId="0" applyNumberFormat="1" applyFont="1" applyBorder="1" applyAlignment="1" applyProtection="1">
      <alignment horizontal="center"/>
    </xf>
    <xf numFmtId="0" fontId="14" fillId="0" borderId="0" xfId="0" applyFont="1" applyProtection="1"/>
    <xf numFmtId="15" fontId="18" fillId="0" borderId="11" xfId="0" applyNumberFormat="1" applyFont="1" applyBorder="1" applyAlignment="1" applyProtection="1">
      <alignment horizontal="centerContinuous"/>
    </xf>
    <xf numFmtId="0" fontId="14" fillId="0" borderId="17" xfId="0" applyFont="1" applyBorder="1" applyAlignment="1" applyProtection="1">
      <alignment horizontal="centerContinuous"/>
    </xf>
    <xf numFmtId="0" fontId="24" fillId="0" borderId="0" xfId="0" applyFont="1" applyProtection="1"/>
    <xf numFmtId="0" fontId="13" fillId="0" borderId="0" xfId="0" applyFont="1" applyAlignment="1">
      <alignment horizontal="left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43" fontId="0" fillId="0" borderId="10" xfId="0" applyNumberFormat="1" applyBorder="1" applyProtection="1"/>
    <xf numFmtId="43" fontId="0" fillId="0" borderId="0" xfId="0" applyNumberFormat="1" applyProtection="1"/>
    <xf numFmtId="179" fontId="0" fillId="0" borderId="10" xfId="0" applyNumberFormat="1" applyBorder="1" applyProtection="1"/>
    <xf numFmtId="43" fontId="0" fillId="0" borderId="11" xfId="0" applyNumberFormat="1" applyBorder="1" applyProtection="1"/>
    <xf numFmtId="169" fontId="13" fillId="0" borderId="21" xfId="0" applyNumberFormat="1" applyFont="1" applyBorder="1" applyAlignment="1" applyProtection="1">
      <alignment vertical="center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horizontal="center" vertical="center" wrapText="1"/>
    </xf>
    <xf numFmtId="0" fontId="23" fillId="0" borderId="0" xfId="0" applyFont="1" applyBorder="1" applyProtection="1"/>
    <xf numFmtId="171" fontId="8" fillId="0" borderId="1" xfId="1" applyFont="1" applyBorder="1" applyProtection="1"/>
    <xf numFmtId="172" fontId="8" fillId="0" borderId="3" xfId="4" applyNumberFormat="1" applyFont="1" applyBorder="1" applyProtection="1"/>
    <xf numFmtId="0" fontId="8" fillId="0" borderId="3" xfId="0" applyFont="1" applyBorder="1" applyAlignment="1" applyProtection="1">
      <alignment horizontal="center"/>
    </xf>
    <xf numFmtId="175" fontId="8" fillId="0" borderId="5" xfId="0" applyNumberFormat="1" applyFont="1" applyBorder="1" applyAlignment="1" applyProtection="1">
      <alignment horizontal="center"/>
    </xf>
    <xf numFmtId="173" fontId="12" fillId="0" borderId="13" xfId="3" applyNumberFormat="1" applyFont="1" applyBorder="1" applyProtection="1"/>
    <xf numFmtId="0" fontId="9" fillId="0" borderId="18" xfId="0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/>
    </xf>
    <xf numFmtId="0" fontId="0" fillId="0" borderId="20" xfId="0" applyBorder="1" applyProtection="1"/>
    <xf numFmtId="179" fontId="0" fillId="0" borderId="0" xfId="0" applyNumberFormat="1" applyBorder="1" applyProtection="1"/>
    <xf numFmtId="43" fontId="0" fillId="0" borderId="0" xfId="0" applyNumberFormat="1" applyBorder="1" applyProtection="1"/>
    <xf numFmtId="0" fontId="9" fillId="0" borderId="25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0" fillId="0" borderId="26" xfId="0" applyBorder="1" applyProtection="1"/>
    <xf numFmtId="183" fontId="6" fillId="0" borderId="11" xfId="3" applyNumberFormat="1" applyFont="1" applyBorder="1" applyProtection="1"/>
    <xf numFmtId="183" fontId="12" fillId="0" borderId="11" xfId="3" applyNumberFormat="1" applyFont="1" applyBorder="1" applyProtection="1"/>
    <xf numFmtId="0" fontId="8" fillId="0" borderId="0" xfId="0" applyFont="1" applyBorder="1" applyProtection="1"/>
    <xf numFmtId="173" fontId="8" fillId="0" borderId="0" xfId="3" applyNumberFormat="1" applyFont="1" applyBorder="1" applyProtection="1"/>
    <xf numFmtId="174" fontId="8" fillId="0" borderId="0" xfId="4" applyNumberFormat="1" applyFont="1" applyBorder="1" applyProtection="1"/>
    <xf numFmtId="15" fontId="8" fillId="0" borderId="0" xfId="0" applyNumberFormat="1" applyFont="1" applyBorder="1" applyProtection="1"/>
    <xf numFmtId="1" fontId="6" fillId="0" borderId="10" xfId="0" applyNumberFormat="1" applyFont="1" applyBorder="1" applyAlignment="1" applyProtection="1">
      <alignment horizontal="center"/>
    </xf>
    <xf numFmtId="1" fontId="6" fillId="0" borderId="11" xfId="0" applyNumberFormat="1" applyFont="1" applyBorder="1" applyAlignment="1" applyProtection="1">
      <alignment horizontal="center"/>
    </xf>
    <xf numFmtId="1" fontId="12" fillId="0" borderId="11" xfId="0" applyNumberFormat="1" applyFont="1" applyBorder="1" applyAlignment="1" applyProtection="1">
      <alignment horizontal="center"/>
    </xf>
    <xf numFmtId="183" fontId="0" fillId="0" borderId="0" xfId="0" applyNumberFormat="1" applyAlignment="1" applyProtection="1">
      <alignment horizontal="centerContinuous"/>
    </xf>
    <xf numFmtId="0" fontId="9" fillId="0" borderId="0" xfId="0" applyFont="1" applyProtection="1"/>
    <xf numFmtId="179" fontId="9" fillId="0" borderId="10" xfId="0" applyNumberFormat="1" applyFont="1" applyBorder="1" applyProtection="1"/>
    <xf numFmtId="43" fontId="9" fillId="0" borderId="0" xfId="0" applyNumberFormat="1" applyFont="1" applyProtection="1"/>
    <xf numFmtId="179" fontId="24" fillId="0" borderId="10" xfId="0" applyNumberFormat="1" applyFont="1" applyBorder="1" applyProtection="1"/>
    <xf numFmtId="43" fontId="24" fillId="0" borderId="0" xfId="0" applyNumberFormat="1" applyFont="1" applyProtection="1"/>
    <xf numFmtId="185" fontId="0" fillId="0" borderId="0" xfId="0" applyNumberFormat="1" applyBorder="1" applyProtection="1"/>
    <xf numFmtId="190" fontId="0" fillId="0" borderId="10" xfId="2" applyNumberFormat="1" applyFont="1" applyBorder="1" applyProtection="1"/>
    <xf numFmtId="43" fontId="0" fillId="0" borderId="10" xfId="2" applyNumberFormat="1" applyFont="1" applyBorder="1" applyProtection="1"/>
    <xf numFmtId="43" fontId="4" fillId="0" borderId="10" xfId="2" applyNumberFormat="1" applyFont="1" applyBorder="1" applyProtection="1"/>
    <xf numFmtId="173" fontId="0" fillId="0" borderId="0" xfId="3" applyNumberFormat="1" applyFont="1" applyProtection="1"/>
    <xf numFmtId="43" fontId="24" fillId="0" borderId="10" xfId="2" applyNumberFormat="1" applyFont="1" applyBorder="1" applyProtection="1"/>
    <xf numFmtId="43" fontId="9" fillId="0" borderId="10" xfId="2" applyNumberFormat="1" applyFont="1" applyBorder="1" applyProtection="1"/>
    <xf numFmtId="0" fontId="0" fillId="0" borderId="11" xfId="0" applyNumberFormat="1" applyBorder="1" applyProtection="1"/>
    <xf numFmtId="0" fontId="4" fillId="0" borderId="11" xfId="0" applyNumberFormat="1" applyFont="1" applyBorder="1" applyProtection="1"/>
    <xf numFmtId="195" fontId="8" fillId="0" borderId="6" xfId="0" applyNumberFormat="1" applyFont="1" applyBorder="1" applyProtection="1"/>
    <xf numFmtId="0" fontId="25" fillId="0" borderId="0" xfId="0" applyFont="1"/>
    <xf numFmtId="4" fontId="27" fillId="4" borderId="0" xfId="0" applyNumberFormat="1" applyFont="1" applyFill="1" applyAlignment="1" applyProtection="1">
      <alignment vertical="center"/>
      <protection locked="0"/>
    </xf>
    <xf numFmtId="0" fontId="20" fillId="4" borderId="2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/>
    <xf numFmtId="0" fontId="26" fillId="0" borderId="0" xfId="0" applyFont="1" applyProtection="1"/>
    <xf numFmtId="0" fontId="3" fillId="0" borderId="0" xfId="0" applyFont="1" applyProtection="1"/>
    <xf numFmtId="0" fontId="0" fillId="5" borderId="0" xfId="0" applyFill="1" applyBorder="1" applyProtection="1"/>
    <xf numFmtId="0" fontId="4" fillId="0" borderId="27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0" fillId="0" borderId="11" xfId="0" applyBorder="1" applyProtection="1"/>
    <xf numFmtId="0" fontId="20" fillId="5" borderId="0" xfId="0" applyFont="1" applyFill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10" fontId="0" fillId="0" borderId="21" xfId="0" applyNumberFormat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/>
    </xf>
    <xf numFmtId="4" fontId="27" fillId="4" borderId="0" xfId="0" applyNumberFormat="1" applyFont="1" applyFill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/>
    <xf numFmtId="0" fontId="30" fillId="0" borderId="0" xfId="0" applyFont="1" applyAlignment="1" applyProtection="1">
      <alignment horizontal="center" vertical="center"/>
    </xf>
    <xf numFmtId="0" fontId="27" fillId="3" borderId="27" xfId="0" applyFont="1" applyFill="1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/>
    </xf>
    <xf numFmtId="0" fontId="0" fillId="0" borderId="29" xfId="0" applyBorder="1" applyAlignment="1" applyProtection="1">
      <alignment horizontal="left" vertical="center"/>
    </xf>
    <xf numFmtId="0" fontId="13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17" fontId="10" fillId="2" borderId="18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17" fontId="10" fillId="2" borderId="32" xfId="0" applyNumberFormat="1" applyFont="1" applyFill="1" applyBorder="1" applyAlignment="1" applyProtection="1">
      <alignment horizontal="center" vertical="center"/>
    </xf>
    <xf numFmtId="17" fontId="10" fillId="2" borderId="33" xfId="0" applyNumberFormat="1" applyFont="1" applyFill="1" applyBorder="1" applyAlignment="1" applyProtection="1">
      <alignment horizontal="center" vertical="center"/>
    </xf>
    <xf numFmtId="17" fontId="10" fillId="2" borderId="34" xfId="0" applyNumberFormat="1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0" fontId="19" fillId="0" borderId="35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left"/>
    </xf>
    <xf numFmtId="0" fontId="13" fillId="0" borderId="36" xfId="0" applyFont="1" applyBorder="1" applyAlignment="1" applyProtection="1">
      <alignment horizontal="left"/>
    </xf>
    <xf numFmtId="0" fontId="13" fillId="0" borderId="17" xfId="0" applyFont="1" applyBorder="1" applyAlignment="1" applyProtection="1">
      <alignment horizontal="left"/>
    </xf>
    <xf numFmtId="49" fontId="22" fillId="0" borderId="14" xfId="0" applyNumberFormat="1" applyFont="1" applyBorder="1" applyAlignment="1" applyProtection="1">
      <alignment horizontal="left"/>
    </xf>
    <xf numFmtId="49" fontId="22" fillId="0" borderId="36" xfId="0" applyNumberFormat="1" applyFont="1" applyBorder="1" applyAlignment="1" applyProtection="1">
      <alignment horizontal="left"/>
    </xf>
    <xf numFmtId="49" fontId="22" fillId="0" borderId="17" xfId="0" applyNumberFormat="1" applyFont="1" applyBorder="1" applyAlignment="1" applyProtection="1">
      <alignment horizontal="left"/>
    </xf>
    <xf numFmtId="0" fontId="10" fillId="2" borderId="27" xfId="0" applyFont="1" applyFill="1" applyBorder="1" applyAlignment="1" applyProtection="1">
      <alignment horizontal="center" vertical="center" wrapText="1"/>
    </xf>
    <xf numFmtId="0" fontId="10" fillId="2" borderId="28" xfId="0" applyFont="1" applyFill="1" applyBorder="1" applyAlignment="1" applyProtection="1">
      <alignment horizontal="center" vertical="center" wrapText="1"/>
    </xf>
    <xf numFmtId="0" fontId="10" fillId="2" borderId="29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 wrapText="1"/>
    </xf>
    <xf numFmtId="0" fontId="10" fillId="2" borderId="19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horizontal="center" vertical="center" wrapText="1"/>
    </xf>
    <xf numFmtId="1" fontId="12" fillId="0" borderId="37" xfId="0" applyNumberFormat="1" applyFont="1" applyBorder="1" applyAlignment="1" applyProtection="1">
      <alignment horizontal="center"/>
    </xf>
    <xf numFmtId="1" fontId="12" fillId="0" borderId="38" xfId="0" applyNumberFormat="1" applyFont="1" applyBorder="1" applyAlignment="1" applyProtection="1">
      <alignment horizontal="center"/>
    </xf>
    <xf numFmtId="0" fontId="22" fillId="0" borderId="14" xfId="0" applyFont="1" applyBorder="1" applyAlignment="1" applyProtection="1">
      <alignment horizontal="left"/>
    </xf>
    <xf numFmtId="0" fontId="22" fillId="0" borderId="36" xfId="0" applyFont="1" applyBorder="1" applyAlignment="1" applyProtection="1">
      <alignment horizontal="left"/>
    </xf>
    <xf numFmtId="0" fontId="22" fillId="0" borderId="17" xfId="0" applyFont="1" applyBorder="1" applyAlignment="1" applyProtection="1">
      <alignment horizontal="left"/>
    </xf>
    <xf numFmtId="17" fontId="10" fillId="2" borderId="19" xfId="0" applyNumberFormat="1" applyFont="1" applyFill="1" applyBorder="1" applyAlignment="1" applyProtection="1">
      <alignment horizontal="center" vertical="center"/>
    </xf>
    <xf numFmtId="17" fontId="10" fillId="2" borderId="20" xfId="0" applyNumberFormat="1" applyFont="1" applyFill="1" applyBorder="1" applyAlignment="1" applyProtection="1">
      <alignment horizontal="center" vertical="center"/>
    </xf>
  </cellXfs>
  <cellStyles count="5">
    <cellStyle name="Euro" xfId="1" xr:uid="{E66E10D5-2E5D-47D8-ADB7-C1F4ED273528}"/>
    <cellStyle name="Migliaia" xfId="2" builtinId="3"/>
    <cellStyle name="Migliaia [0]" xfId="3" builtinId="6"/>
    <cellStyle name="Normale" xfId="0" builtinId="0"/>
    <cellStyle name="Percentual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28575</xdr:rowOff>
    </xdr:from>
    <xdr:to>
      <xdr:col>3</xdr:col>
      <xdr:colOff>361950</xdr:colOff>
      <xdr:row>6</xdr:row>
      <xdr:rowOff>19050</xdr:rowOff>
    </xdr:to>
    <xdr:pic>
      <xdr:nvPicPr>
        <xdr:cNvPr id="1082" name="Picture 5" descr="ENPAV-Marchio CMYKoriz (2)">
          <a:extLst>
            <a:ext uri="{FF2B5EF4-FFF2-40B4-BE49-F238E27FC236}">
              <a16:creationId xmlns:a16="http://schemas.microsoft.com/office/drawing/2014/main" id="{3927A45C-0B78-BE4C-77A1-4282E0787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52425"/>
          <a:ext cx="19145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28575</xdr:rowOff>
    </xdr:from>
    <xdr:to>
      <xdr:col>6</xdr:col>
      <xdr:colOff>381000</xdr:colOff>
      <xdr:row>5</xdr:row>
      <xdr:rowOff>114300</xdr:rowOff>
    </xdr:to>
    <xdr:pic>
      <xdr:nvPicPr>
        <xdr:cNvPr id="2103" name="Picture 2" descr="ENPAV-Marchio CMYKoriz (2)">
          <a:extLst>
            <a:ext uri="{FF2B5EF4-FFF2-40B4-BE49-F238E27FC236}">
              <a16:creationId xmlns:a16="http://schemas.microsoft.com/office/drawing/2014/main" id="{6C9692FC-0CB0-5327-B02B-E7743DD5C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19075"/>
          <a:ext cx="19145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3</xdr:row>
      <xdr:rowOff>47625</xdr:rowOff>
    </xdr:from>
    <xdr:to>
      <xdr:col>8</xdr:col>
      <xdr:colOff>1047750</xdr:colOff>
      <xdr:row>6</xdr:row>
      <xdr:rowOff>114300</xdr:rowOff>
    </xdr:to>
    <xdr:pic>
      <xdr:nvPicPr>
        <xdr:cNvPr id="3129" name="Picture 4" descr="ENPAV-Marchio CMYKoriz (2)">
          <a:extLst>
            <a:ext uri="{FF2B5EF4-FFF2-40B4-BE49-F238E27FC236}">
              <a16:creationId xmlns:a16="http://schemas.microsoft.com/office/drawing/2014/main" id="{DE5C720F-48A5-FE54-70BF-70A384873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447675"/>
          <a:ext cx="22955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6A4D4-B5F6-4010-9C18-6B61FAF4EE18}">
  <sheetPr codeName="Foglio2">
    <pageSetUpPr fitToPage="1"/>
  </sheetPr>
  <dimension ref="A3:BL19"/>
  <sheetViews>
    <sheetView tabSelected="1" topLeftCell="A7" workbookViewId="0">
      <selection activeCell="G16" sqref="G16"/>
    </sheetView>
  </sheetViews>
  <sheetFormatPr defaultRowHeight="12.75" x14ac:dyDescent="0.2"/>
  <cols>
    <col min="1" max="1" width="8.5703125" style="1" customWidth="1"/>
    <col min="2" max="2" width="14.140625" style="1" customWidth="1"/>
    <col min="3" max="3" width="9.140625" style="1"/>
    <col min="4" max="4" width="17.140625" style="1" customWidth="1"/>
    <col min="5" max="5" width="16.42578125" style="1" customWidth="1"/>
    <col min="6" max="6" width="13.7109375" style="1" customWidth="1"/>
    <col min="7" max="7" width="14.28515625" style="1" customWidth="1"/>
    <col min="8" max="9" width="9.140625" style="1"/>
    <col min="10" max="10" width="16" style="1" customWidth="1"/>
    <col min="11" max="16384" width="9.140625" style="1"/>
  </cols>
  <sheetData>
    <row r="3" spans="1:64" x14ac:dyDescent="0.2">
      <c r="C3" s="145"/>
      <c r="D3" s="145"/>
      <c r="F3" s="124"/>
      <c r="G3" s="124"/>
    </row>
    <row r="4" spans="1:64" x14ac:dyDescent="0.2">
      <c r="C4" s="145"/>
      <c r="D4" s="145"/>
      <c r="E4" s="145"/>
      <c r="F4" s="145"/>
      <c r="G4" s="124"/>
    </row>
    <row r="9" spans="1:64" ht="15.75" x14ac:dyDescent="0.25">
      <c r="B9" s="149" t="s">
        <v>33</v>
      </c>
      <c r="C9" s="140"/>
      <c r="D9" s="140"/>
      <c r="E9" s="140"/>
      <c r="F9" s="140"/>
      <c r="G9" s="140"/>
    </row>
    <row r="10" spans="1:64" ht="15.75" customHeight="1" x14ac:dyDescent="0.2"/>
    <row r="11" spans="1:64" ht="15.75" x14ac:dyDescent="0.25">
      <c r="B11" s="125" t="s">
        <v>34</v>
      </c>
      <c r="C11" s="126"/>
      <c r="D11" s="126"/>
    </row>
    <row r="13" spans="1:64" ht="16.5" customHeight="1" x14ac:dyDescent="0.2">
      <c r="B13" s="150" t="s">
        <v>35</v>
      </c>
      <c r="C13" s="150"/>
      <c r="D13" s="122">
        <v>50000</v>
      </c>
      <c r="E13" s="141" t="str">
        <f>IF(D13&gt;50000,"Importo non consentito","      ")</f>
        <v xml:space="preserve">      </v>
      </c>
      <c r="F13" s="141"/>
    </row>
    <row r="14" spans="1:64" ht="24" customHeight="1" thickBot="1" x14ac:dyDescent="0.25"/>
    <row r="15" spans="1:64" s="131" customFormat="1" ht="45" customHeight="1" thickBot="1" x14ac:dyDescent="0.25">
      <c r="A15" s="127"/>
      <c r="B15" s="147" t="s">
        <v>0</v>
      </c>
      <c r="C15" s="148"/>
      <c r="D15" s="128" t="s">
        <v>16</v>
      </c>
      <c r="E15" s="129" t="s">
        <v>1</v>
      </c>
      <c r="F15" s="129" t="s">
        <v>15</v>
      </c>
      <c r="G15" s="129" t="s">
        <v>19</v>
      </c>
      <c r="H15" s="130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</row>
    <row r="16" spans="1:64" ht="33.75" customHeight="1" thickBot="1" x14ac:dyDescent="0.25">
      <c r="A16" s="132" t="s">
        <v>17</v>
      </c>
      <c r="B16" s="133" t="s">
        <v>30</v>
      </c>
      <c r="C16" s="123">
        <v>7</v>
      </c>
      <c r="D16" s="134">
        <v>2.1499999999999998E-2</v>
      </c>
      <c r="E16" s="134">
        <v>1.4999999999999999E-2</v>
      </c>
      <c r="F16" s="134">
        <v>3.6499999999999998E-2</v>
      </c>
      <c r="G16" s="78">
        <f>ammotramentoB!J18</f>
        <v>674.05</v>
      </c>
    </row>
    <row r="17" spans="1:7" ht="33.75" customHeight="1" thickBot="1" x14ac:dyDescent="0.25">
      <c r="A17" s="135"/>
      <c r="B17" s="142" t="str">
        <f>IF(C16&gt;7,"  Valore non valido - Durata Max 7 anni","       ")</f>
        <v xml:space="preserve">       </v>
      </c>
      <c r="C17" s="143"/>
      <c r="D17" s="143"/>
      <c r="E17" s="143"/>
      <c r="F17" s="143"/>
      <c r="G17" s="144"/>
    </row>
    <row r="18" spans="1:7" ht="33.75" customHeight="1" x14ac:dyDescent="0.2">
      <c r="A18" s="127"/>
      <c r="B18" s="146"/>
      <c r="C18" s="146"/>
    </row>
    <row r="19" spans="1:7" ht="28.5" customHeight="1" x14ac:dyDescent="0.2">
      <c r="A19" s="137" t="s">
        <v>36</v>
      </c>
      <c r="B19" s="137"/>
      <c r="C19" s="138" t="s">
        <v>37</v>
      </c>
      <c r="D19" s="139"/>
      <c r="E19" s="139"/>
      <c r="F19" s="140"/>
      <c r="G19" s="136" t="s">
        <v>38</v>
      </c>
    </row>
  </sheetData>
  <sheetProtection password="8827" sheet="1"/>
  <mergeCells count="10">
    <mergeCell ref="A19:B19"/>
    <mergeCell ref="C19:F19"/>
    <mergeCell ref="E13:F13"/>
    <mergeCell ref="B17:G17"/>
    <mergeCell ref="C3:D3"/>
    <mergeCell ref="C4:F4"/>
    <mergeCell ref="B18:C18"/>
    <mergeCell ref="B15:C15"/>
    <mergeCell ref="B9:G9"/>
    <mergeCell ref="B13:C13"/>
  </mergeCells>
  <phoneticPr fontId="0" type="noConversion"/>
  <printOptions horizontalCentered="1"/>
  <pageMargins left="0.39370078740157483" right="0.3543307086614173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13182-6E52-438A-B94B-5674FBBF2329}">
  <sheetPr codeName="Foglio3"/>
  <dimension ref="A1:L598"/>
  <sheetViews>
    <sheetView topLeftCell="B2" workbookViewId="0">
      <selection activeCell="G15" sqref="G15"/>
    </sheetView>
  </sheetViews>
  <sheetFormatPr defaultRowHeight="12.75" x14ac:dyDescent="0.2"/>
  <cols>
    <col min="1" max="1" width="7.7109375" style="1" hidden="1" customWidth="1"/>
    <col min="2" max="2" width="9.140625" style="1" bestFit="1"/>
    <col min="3" max="3" width="15.5703125" style="44" bestFit="1" customWidth="1"/>
    <col min="4" max="4" width="16.140625" style="1" hidden="1" customWidth="1"/>
    <col min="5" max="5" width="15.140625" style="1" hidden="1" customWidth="1"/>
    <col min="6" max="6" width="11.42578125" style="1" hidden="1" customWidth="1"/>
    <col min="7" max="7" width="15.140625" style="1" bestFit="1" customWidth="1"/>
    <col min="8" max="8" width="14.28515625" style="1" bestFit="1" customWidth="1"/>
    <col min="9" max="9" width="11.140625" style="1" bestFit="1" customWidth="1"/>
    <col min="10" max="10" width="18.85546875" style="1" customWidth="1"/>
    <col min="11" max="11" width="9.28515625" style="1" bestFit="1" customWidth="1"/>
    <col min="12" max="16384" width="9.140625" style="1"/>
  </cols>
  <sheetData>
    <row r="1" spans="1:12" ht="15" hidden="1" x14ac:dyDescent="0.2">
      <c r="B1" s="2" t="e">
        <f>E16+0.01%</f>
        <v>#REF!</v>
      </c>
      <c r="C1" s="3"/>
      <c r="D1" s="3"/>
      <c r="E1" s="3"/>
      <c r="F1" s="3"/>
      <c r="G1" s="3"/>
      <c r="H1" s="3"/>
      <c r="I1" s="3"/>
      <c r="J1" s="4"/>
    </row>
    <row r="2" spans="1:12" ht="15" x14ac:dyDescent="0.2">
      <c r="B2" s="2"/>
      <c r="C2" s="3"/>
      <c r="D2" s="3"/>
      <c r="E2" s="3"/>
      <c r="F2" s="3"/>
      <c r="G2" s="3"/>
      <c r="H2" s="3"/>
      <c r="I2" s="3"/>
      <c r="J2" s="4"/>
    </row>
    <row r="3" spans="1:12" ht="15" x14ac:dyDescent="0.2">
      <c r="B3" s="2"/>
      <c r="C3" s="3"/>
      <c r="D3" s="160"/>
      <c r="E3" s="160"/>
      <c r="F3" s="160"/>
      <c r="G3" s="160"/>
      <c r="H3" s="160"/>
      <c r="I3"/>
      <c r="J3" s="54"/>
    </row>
    <row r="4" spans="1:12" ht="15" x14ac:dyDescent="0.2">
      <c r="B4" s="2"/>
      <c r="C4" s="3"/>
      <c r="D4" s="160"/>
      <c r="E4" s="160"/>
      <c r="F4" s="160"/>
      <c r="G4" s="160"/>
      <c r="H4" s="160"/>
      <c r="I4" s="160"/>
      <c r="J4" s="160"/>
    </row>
    <row r="5" spans="1:12" ht="15" x14ac:dyDescent="0.2">
      <c r="B5" s="2"/>
      <c r="C5" s="3"/>
      <c r="D5" s="3"/>
      <c r="E5" s="3"/>
      <c r="F5" s="3"/>
      <c r="G5" s="3"/>
      <c r="H5" s="3"/>
      <c r="I5" s="3"/>
      <c r="J5" s="4"/>
    </row>
    <row r="6" spans="1:12" ht="15" x14ac:dyDescent="0.2">
      <c r="A6" s="115" t="e">
        <f>ROUND(E15/((((1+I17)^I15)-1)/(I17*((1+I17)^I15))),2)</f>
        <v>#REF!</v>
      </c>
      <c r="B6" s="3"/>
      <c r="C6" s="3"/>
      <c r="D6" s="3"/>
      <c r="E6" s="3"/>
      <c r="F6" s="3"/>
      <c r="G6" s="3"/>
      <c r="H6" s="3"/>
      <c r="I6" s="3"/>
      <c r="J6" s="4"/>
    </row>
    <row r="7" spans="1:12" ht="15" x14ac:dyDescent="0.2">
      <c r="A7" s="5"/>
      <c r="B7" s="3"/>
      <c r="C7" s="3"/>
      <c r="D7" s="3"/>
      <c r="E7" s="3"/>
      <c r="F7" s="3"/>
      <c r="G7" s="3"/>
      <c r="H7" s="3"/>
      <c r="I7" s="3"/>
      <c r="J7" s="105"/>
    </row>
    <row r="8" spans="1:12" ht="20.25" x14ac:dyDescent="0.2">
      <c r="C8" s="161" t="s">
        <v>20</v>
      </c>
      <c r="D8" s="161"/>
      <c r="E8" s="161"/>
      <c r="F8" s="161"/>
      <c r="G8" s="161"/>
      <c r="H8" s="161"/>
      <c r="I8" s="161"/>
      <c r="J8" s="47"/>
      <c r="K8" s="4"/>
      <c r="L8" s="4"/>
    </row>
    <row r="9" spans="1:12" ht="20.25" x14ac:dyDescent="0.3">
      <c r="A9" s="5" t="e">
        <f>ROUND(H14/((((1+J16)^J14)-1)/(J16*((1+J16)^J14))),0)</f>
        <v>#DIV/0!</v>
      </c>
      <c r="C9" s="55" t="s">
        <v>21</v>
      </c>
      <c r="D9" s="165" t="e">
        <f>FISSO!#REF!</f>
        <v>#REF!</v>
      </c>
      <c r="E9" s="166"/>
      <c r="F9" s="166"/>
      <c r="G9" s="166"/>
      <c r="H9" s="166"/>
      <c r="I9" s="167"/>
      <c r="J9" s="48"/>
      <c r="K9" s="4"/>
      <c r="L9" s="4"/>
    </row>
    <row r="10" spans="1:12" x14ac:dyDescent="0.2">
      <c r="C10" s="56" t="s">
        <v>22</v>
      </c>
      <c r="D10" s="62" t="e">
        <f>FISSO!#REF!</f>
        <v>#REF!</v>
      </c>
      <c r="E10" s="62"/>
      <c r="F10" s="62"/>
      <c r="G10" s="62" t="e">
        <f>FISSO!#REF!</f>
        <v>#REF!</v>
      </c>
      <c r="H10" s="58" t="s">
        <v>23</v>
      </c>
      <c r="I10" s="63" t="e">
        <f>FISSO!#REF!</f>
        <v>#REF!</v>
      </c>
      <c r="J10" s="46"/>
    </row>
    <row r="11" spans="1:12" x14ac:dyDescent="0.2">
      <c r="C11" s="57" t="s">
        <v>24</v>
      </c>
      <c r="D11" s="162" t="e">
        <f>FISSO!#REF!</f>
        <v>#REF!</v>
      </c>
      <c r="E11" s="163"/>
      <c r="F11" s="163"/>
      <c r="G11" s="163"/>
      <c r="H11" s="163"/>
      <c r="I11" s="164"/>
      <c r="J11" s="49"/>
    </row>
    <row r="12" spans="1:12" x14ac:dyDescent="0.2">
      <c r="C12" s="56" t="s">
        <v>25</v>
      </c>
      <c r="D12" s="64" t="e">
        <f>FISSO!#REF!</f>
        <v>#REF!</v>
      </c>
      <c r="E12" s="82"/>
      <c r="F12" s="82"/>
      <c r="G12" s="82" t="e">
        <f>FISSO!#REF!</f>
        <v>#REF!</v>
      </c>
      <c r="J12" s="33"/>
    </row>
    <row r="13" spans="1:12" ht="15" x14ac:dyDescent="0.2">
      <c r="B13" s="3"/>
      <c r="C13" s="3"/>
      <c r="D13" s="3"/>
      <c r="E13" s="3"/>
      <c r="F13" s="3"/>
      <c r="G13" s="3"/>
      <c r="H13" s="3"/>
      <c r="I13" s="3"/>
    </row>
    <row r="14" spans="1:12" ht="15.75" thickBot="1" x14ac:dyDescent="0.25">
      <c r="B14" s="3"/>
      <c r="C14" s="3"/>
      <c r="D14" s="3"/>
      <c r="E14" s="3"/>
      <c r="F14" s="3"/>
      <c r="G14" s="3"/>
      <c r="H14" s="3"/>
      <c r="I14" s="3"/>
    </row>
    <row r="15" spans="1:12" ht="16.5" x14ac:dyDescent="0.35">
      <c r="B15" s="6"/>
      <c r="C15" s="7" t="s">
        <v>2</v>
      </c>
      <c r="E15" s="8">
        <f>FISSO!D13</f>
        <v>50000</v>
      </c>
      <c r="F15" s="83"/>
      <c r="G15" s="83">
        <f>E15</f>
        <v>50000</v>
      </c>
      <c r="H15" s="7" t="s">
        <v>3</v>
      </c>
      <c r="I15" s="9" t="e">
        <f>FISSO!#REF!*12</f>
        <v>#REF!</v>
      </c>
    </row>
    <row r="16" spans="1:12" ht="16.5" x14ac:dyDescent="0.35">
      <c r="A16" s="1">
        <f>IF(E17="a",1,IF(E17="s",2,IF(E17="q",3,IF(E17="t",4,IF(E17="b",6,IF(E17="m",12,0))))))</f>
        <v>12</v>
      </c>
      <c r="B16" s="6"/>
      <c r="C16" s="10" t="s">
        <v>4</v>
      </c>
      <c r="E16" s="11" t="e">
        <f>FISSO!#REF!</f>
        <v>#REF!</v>
      </c>
      <c r="F16" s="84"/>
      <c r="G16" s="84" t="e">
        <f>E16</f>
        <v>#REF!</v>
      </c>
      <c r="H16" s="10" t="s">
        <v>5</v>
      </c>
      <c r="I16" s="12" t="e">
        <f>ROUND(E15/((((1+I17)^I15)-1)/(I17*((1+I17)^I15))),2)</f>
        <v>#REF!</v>
      </c>
    </row>
    <row r="17" spans="2:11" ht="16.5" x14ac:dyDescent="0.35">
      <c r="B17" s="6"/>
      <c r="C17" s="10" t="s">
        <v>6</v>
      </c>
      <c r="E17" s="13" t="s">
        <v>18</v>
      </c>
      <c r="F17" s="85"/>
      <c r="G17" s="85" t="str">
        <f>E17</f>
        <v>m</v>
      </c>
      <c r="H17" s="10" t="str">
        <f>IF(E17="a","Tasso annuo",IF(E17="s","Tasso semestrale",IF(E17="q","Tasso quadrimestrale",IF(E17="t","Tasso trimestrale",IF(E17="b","Tasso semestrale",IF(E17="m","Tasso mensile",0))))))</f>
        <v>Tasso mensile</v>
      </c>
      <c r="I17" s="14" t="e">
        <f>((1+B1)^(1/A16))-1</f>
        <v>#REF!</v>
      </c>
    </row>
    <row r="18" spans="2:11" ht="17.25" thickBot="1" x14ac:dyDescent="0.4">
      <c r="B18" s="6"/>
      <c r="C18" s="15" t="s">
        <v>7</v>
      </c>
      <c r="E18" s="50" t="e">
        <f>FISSO!#REF!</f>
        <v>#REF!</v>
      </c>
      <c r="F18" s="86"/>
      <c r="G18" s="86" t="e">
        <f>E18</f>
        <v>#REF!</v>
      </c>
      <c r="H18" s="15" t="s">
        <v>8</v>
      </c>
      <c r="I18" s="16" t="e">
        <f>FISSO!#REF!</f>
        <v>#REF!</v>
      </c>
    </row>
    <row r="19" spans="2:11" ht="15" x14ac:dyDescent="0.3">
      <c r="B19" s="6"/>
      <c r="C19" s="17"/>
      <c r="D19" s="6"/>
      <c r="E19" s="6"/>
      <c r="F19" s="6"/>
      <c r="G19" s="6"/>
      <c r="H19" s="6"/>
      <c r="I19" s="6"/>
    </row>
    <row r="20" spans="2:11" ht="15.75" thickBot="1" x14ac:dyDescent="0.35">
      <c r="B20" s="6"/>
      <c r="C20" s="17" t="s">
        <v>9</v>
      </c>
      <c r="D20" s="18" t="s">
        <v>9</v>
      </c>
      <c r="E20" s="18"/>
      <c r="F20" s="18"/>
      <c r="G20" s="18"/>
      <c r="H20" s="6"/>
      <c r="I20" s="6"/>
    </row>
    <row r="21" spans="2:11" s="19" customFormat="1" ht="16.5" x14ac:dyDescent="0.2">
      <c r="B21" s="151" t="s">
        <v>10</v>
      </c>
      <c r="C21" s="154" t="s">
        <v>11</v>
      </c>
      <c r="D21" s="20"/>
      <c r="E21" s="20" t="s">
        <v>12</v>
      </c>
      <c r="F21" s="20"/>
      <c r="G21" s="20" t="s">
        <v>12</v>
      </c>
      <c r="H21" s="20" t="s">
        <v>12</v>
      </c>
      <c r="I21" s="157" t="s">
        <v>5</v>
      </c>
      <c r="J21" s="1"/>
      <c r="K21" s="1"/>
    </row>
    <row r="22" spans="2:11" s="19" customFormat="1" ht="16.5" x14ac:dyDescent="0.2">
      <c r="B22" s="152" t="s">
        <v>9</v>
      </c>
      <c r="C22" s="155"/>
      <c r="D22" s="21"/>
      <c r="E22" s="21" t="s">
        <v>13</v>
      </c>
      <c r="F22" s="21"/>
      <c r="G22" s="21" t="s">
        <v>13</v>
      </c>
      <c r="H22" s="21" t="s">
        <v>14</v>
      </c>
      <c r="I22" s="158"/>
      <c r="J22" s="1"/>
      <c r="K22" s="1"/>
    </row>
    <row r="23" spans="2:11" ht="15.75" thickBot="1" x14ac:dyDescent="0.25">
      <c r="B23" s="153"/>
      <c r="C23" s="156"/>
      <c r="D23" s="22"/>
      <c r="E23" s="22"/>
      <c r="F23" s="22"/>
      <c r="G23" s="22"/>
      <c r="H23" s="22"/>
      <c r="I23" s="159"/>
    </row>
    <row r="24" spans="2:11" ht="15" x14ac:dyDescent="0.3">
      <c r="B24" s="102" t="e">
        <f>IF($I$15=0,"",1)</f>
        <v>#REF!</v>
      </c>
      <c r="C24" s="51" t="e">
        <f>E18</f>
        <v>#REF!</v>
      </c>
      <c r="D24" s="96" t="e">
        <f>IF(B24="Totale",SUM($D23:D$24),IF(B24="","",IF(B24=$I$15,$E$15-(SUM($D23:D$24)),(($A$6*(1/((1+$I$17)^($I$15-B23))))))))</f>
        <v>#REF!</v>
      </c>
      <c r="E24" s="25" t="e">
        <f>IF(B25="totale",SUM(E23:$E$24),ROUND( D24,2))</f>
        <v>#REF!</v>
      </c>
      <c r="F24" s="25" t="e">
        <f>IF(B25="totale",$E$15-E24,E24)</f>
        <v>#REF!</v>
      </c>
      <c r="G24" s="25" t="e">
        <f>IF(B24="","",IF(B24="totale",SUM(G23:G$24),F24))</f>
        <v>#REF!</v>
      </c>
      <c r="H24" s="25" t="e">
        <f>IF(B24="Totale",SUM($H23:H$24),IF(B24="","",(($I$16-F24))))</f>
        <v>#REF!</v>
      </c>
      <c r="I24" s="26" t="e">
        <f>IF(B24="Totale",SUM(G24:H24),IF(B24="","",G24+H24))</f>
        <v>#REF!</v>
      </c>
    </row>
    <row r="25" spans="2:11" ht="15" x14ac:dyDescent="0.3">
      <c r="B25" s="103" t="e">
        <f t="shared" ref="B25:B55" si="0">IF($I$15=0,"",IF($I$15&lt;&gt;B24,IF(B24="Totale","",IF(B24="","",B24+1)),"Totale"))</f>
        <v>#REF!</v>
      </c>
      <c r="C25" s="52" t="e">
        <f t="shared" ref="C25:C56" si="1">IF($E$17="s",IF($I$15&lt;&gt;B24,IF(B24="Totale","",IF(B24="","",DATE(YEAR(C24),MONTH(C24)+6,DAY(C24)))),""),IF($I$15&lt;&gt;B24,IF(B24="Totale","",IF(B24="","",DATE(YEAR(C24),MONTH(C24)+1,DAY(C24)))),""))</f>
        <v>#REF!</v>
      </c>
      <c r="D25" s="96" t="e">
        <f>IF(B25="Totale",SUM($D24:D$24),IF(B25="","",IF(B25=$I$15,$E$15-(SUM($D24:D$24)),(($A$6*(1/((1+$I$17)^($I$15-B24))))))))</f>
        <v>#REF!</v>
      </c>
      <c r="E25" s="25" t="e">
        <f>IF(B26="totale",SUM(E24:$E$24),ROUND( D25,2))</f>
        <v>#REF!</v>
      </c>
      <c r="F25" s="25" t="e">
        <f t="shared" ref="F25:F83" si="2">IF(B26="totale",$E$15-E25,E25)</f>
        <v>#REF!</v>
      </c>
      <c r="G25" s="25" t="e">
        <f>IF(B25="","",IF(B25="totale",SUM(G24:G$24),F25))</f>
        <v>#REF!</v>
      </c>
      <c r="H25" s="25" t="e">
        <f>IF(B25="Totale",SUM($H24:H$24),IF(B25="","",(($I$16-F25))))</f>
        <v>#REF!</v>
      </c>
      <c r="I25" s="26" t="e">
        <f t="shared" ref="I25:I83" si="3">IF(B25="Totale",SUM(G25:H25),IF(B25="","",G25+H25))</f>
        <v>#REF!</v>
      </c>
    </row>
    <row r="26" spans="2:11" ht="15" x14ac:dyDescent="0.3">
      <c r="B26" s="103" t="e">
        <f t="shared" si="0"/>
        <v>#REF!</v>
      </c>
      <c r="C26" s="52" t="e">
        <f t="shared" si="1"/>
        <v>#REF!</v>
      </c>
      <c r="D26" s="96" t="e">
        <f>IF(B26="Totale",SUM($D$24:D25),IF(B26="","",IF(B26=$I$15,$E$15-(SUM($D$24:D25)),(($A$6*(1/((1+$I$17)^($I$15-B25))))))))</f>
        <v>#REF!</v>
      </c>
      <c r="E26" s="25" t="e">
        <f>IF(B27="totale",SUM(E$24:$E25),ROUND( D26,2))</f>
        <v>#REF!</v>
      </c>
      <c r="F26" s="25" t="e">
        <f t="shared" si="2"/>
        <v>#REF!</v>
      </c>
      <c r="G26" s="25" t="e">
        <f>IF(B26="","",IF(B26="totale",SUM(G$24:G25),F26))</f>
        <v>#REF!</v>
      </c>
      <c r="H26" s="25" t="e">
        <f>IF(B26="Totale",SUM($H$24:H25),IF(B26="","",(($I$16-F26))))</f>
        <v>#REF!</v>
      </c>
      <c r="I26" s="26" t="e">
        <f t="shared" si="3"/>
        <v>#REF!</v>
      </c>
    </row>
    <row r="27" spans="2:11" ht="15" x14ac:dyDescent="0.3">
      <c r="B27" s="103" t="e">
        <f t="shared" si="0"/>
        <v>#REF!</v>
      </c>
      <c r="C27" s="52" t="e">
        <f t="shared" si="1"/>
        <v>#REF!</v>
      </c>
      <c r="D27" s="96" t="e">
        <f>IF(B27="Totale",SUM($D$24:D26),IF(B27="","",IF(B27=$I$15,$E$15-(SUM($D$24:D26)),(($A$6*(1/((1+$I$17)^($I$15-B26))))))))</f>
        <v>#REF!</v>
      </c>
      <c r="E27" s="25" t="e">
        <f>IF(B28="totale",SUM(E$24:$E26),ROUND( D27,2))</f>
        <v>#REF!</v>
      </c>
      <c r="F27" s="25" t="e">
        <f t="shared" si="2"/>
        <v>#REF!</v>
      </c>
      <c r="G27" s="25" t="e">
        <f>IF(B27="","",IF(B27="totale",SUM(G$24:G26),F27))</f>
        <v>#REF!</v>
      </c>
      <c r="H27" s="25" t="e">
        <f>IF(B27="Totale",SUM($H$24:H26),IF(B27="","",(($I$16-F27))))</f>
        <v>#REF!</v>
      </c>
      <c r="I27" s="26" t="e">
        <f t="shared" si="3"/>
        <v>#REF!</v>
      </c>
    </row>
    <row r="28" spans="2:11" ht="15" x14ac:dyDescent="0.3">
      <c r="B28" s="103" t="e">
        <f t="shared" si="0"/>
        <v>#REF!</v>
      </c>
      <c r="C28" s="52" t="e">
        <f t="shared" si="1"/>
        <v>#REF!</v>
      </c>
      <c r="D28" s="96" t="e">
        <f>IF(B28="Totale",SUM($D$24:D27),IF(B28="","",IF(B28=$I$15,$E$15-(SUM($D$24:D27)),(($A$6*(1/((1+$I$17)^($I$15-B27))))))))</f>
        <v>#REF!</v>
      </c>
      <c r="E28" s="25" t="e">
        <f>IF(B29="totale",SUM(E$24:$E27),ROUND( D28,2))</f>
        <v>#REF!</v>
      </c>
      <c r="F28" s="25" t="e">
        <f t="shared" si="2"/>
        <v>#REF!</v>
      </c>
      <c r="G28" s="25" t="e">
        <f>IF(B28="","",IF(B28="totale",SUM(G$24:G27),F28))</f>
        <v>#REF!</v>
      </c>
      <c r="H28" s="25" t="e">
        <f>IF(B28="Totale",SUM($H$24:H27),IF(B28="","",(($I$16-F28))))</f>
        <v>#REF!</v>
      </c>
      <c r="I28" s="26" t="e">
        <f t="shared" si="3"/>
        <v>#REF!</v>
      </c>
    </row>
    <row r="29" spans="2:11" ht="15" x14ac:dyDescent="0.3">
      <c r="B29" s="103" t="e">
        <f t="shared" si="0"/>
        <v>#REF!</v>
      </c>
      <c r="C29" s="52" t="e">
        <f t="shared" si="1"/>
        <v>#REF!</v>
      </c>
      <c r="D29" s="96" t="e">
        <f>IF(B29="Totale",SUM($D$24:D28),IF(B29="","",IF(B29=$I$15,$E$15-(SUM($D$24:D28)),(($A$6*(1/((1+$I$17)^($I$15-B28))))))))</f>
        <v>#REF!</v>
      </c>
      <c r="E29" s="25" t="e">
        <f>IF(B30="totale",SUM(E$24:$E28),ROUND( D29,2))</f>
        <v>#REF!</v>
      </c>
      <c r="F29" s="25" t="e">
        <f t="shared" si="2"/>
        <v>#REF!</v>
      </c>
      <c r="G29" s="25" t="e">
        <f>IF(B29="","",IF(B29="totale",SUM(G$24:G28),F29))</f>
        <v>#REF!</v>
      </c>
      <c r="H29" s="25" t="e">
        <f>IF(B29="Totale",SUM($H$24:H28),IF(B29="","",(($I$16-F29))))</f>
        <v>#REF!</v>
      </c>
      <c r="I29" s="26" t="e">
        <f t="shared" si="3"/>
        <v>#REF!</v>
      </c>
    </row>
    <row r="30" spans="2:11" ht="15" x14ac:dyDescent="0.3">
      <c r="B30" s="103" t="e">
        <f t="shared" si="0"/>
        <v>#REF!</v>
      </c>
      <c r="C30" s="52" t="e">
        <f t="shared" si="1"/>
        <v>#REF!</v>
      </c>
      <c r="D30" s="96" t="e">
        <f>IF(B30="Totale",SUM($D$24:D29),IF(B30="","",IF(B30=$I$15,$E$15-(SUM($D$24:D29)),(($A$6*(1/((1+$I$17)^($I$15-B29))))))))</f>
        <v>#REF!</v>
      </c>
      <c r="E30" s="25" t="e">
        <f>IF(B31="totale",SUM(E$24:$E29),ROUND( D30,2))</f>
        <v>#REF!</v>
      </c>
      <c r="F30" s="25" t="e">
        <f t="shared" si="2"/>
        <v>#REF!</v>
      </c>
      <c r="G30" s="25" t="e">
        <f>IF(B30="","",IF(B30="totale",SUM(G$24:G29),F30))</f>
        <v>#REF!</v>
      </c>
      <c r="H30" s="25" t="e">
        <f>IF(B30="Totale",SUM($H$24:H29),IF(B30="","",(($I$16-F30))))</f>
        <v>#REF!</v>
      </c>
      <c r="I30" s="26" t="e">
        <f t="shared" si="3"/>
        <v>#REF!</v>
      </c>
    </row>
    <row r="31" spans="2:11" ht="15" x14ac:dyDescent="0.3">
      <c r="B31" s="103" t="e">
        <f t="shared" si="0"/>
        <v>#REF!</v>
      </c>
      <c r="C31" s="52" t="e">
        <f t="shared" si="1"/>
        <v>#REF!</v>
      </c>
      <c r="D31" s="96" t="e">
        <f>IF(B31="Totale",SUM($D$24:D30),IF(B31="","",IF(B31=$I$15,$E$15-(SUM($D$24:D30)),(($A$6*(1/((1+$I$17)^($I$15-B30))))))))</f>
        <v>#REF!</v>
      </c>
      <c r="E31" s="25" t="e">
        <f>IF(B32="totale",SUM(E$24:$E30),ROUND( D31,2))</f>
        <v>#REF!</v>
      </c>
      <c r="F31" s="25" t="e">
        <f t="shared" si="2"/>
        <v>#REF!</v>
      </c>
      <c r="G31" s="25" t="e">
        <f>IF(B31="","",IF(B31="totale",SUM(G$24:G30),F31))</f>
        <v>#REF!</v>
      </c>
      <c r="H31" s="25" t="e">
        <f>IF(B31="Totale",SUM($H$24:H30),IF(B31="","",(($I$16-F31))))</f>
        <v>#REF!</v>
      </c>
      <c r="I31" s="26" t="e">
        <f t="shared" si="3"/>
        <v>#REF!</v>
      </c>
    </row>
    <row r="32" spans="2:11" ht="15" x14ac:dyDescent="0.3">
      <c r="B32" s="103" t="e">
        <f t="shared" si="0"/>
        <v>#REF!</v>
      </c>
      <c r="C32" s="52" t="e">
        <f t="shared" si="1"/>
        <v>#REF!</v>
      </c>
      <c r="D32" s="96" t="e">
        <f>IF(B32="Totale",SUM($D$24:D31),IF(B32="","",IF(B32=$I$15,$E$15-(SUM($D$24:D31)),(($A$6*(1/((1+$I$17)^($I$15-B31))))))))</f>
        <v>#REF!</v>
      </c>
      <c r="E32" s="25" t="e">
        <f>IF(B33="totale",SUM(E$24:$E31),ROUND( D32,2))</f>
        <v>#REF!</v>
      </c>
      <c r="F32" s="25" t="e">
        <f t="shared" si="2"/>
        <v>#REF!</v>
      </c>
      <c r="G32" s="25" t="e">
        <f>IF(B32="","",IF(B32="totale",SUM(G$24:G31),F32))</f>
        <v>#REF!</v>
      </c>
      <c r="H32" s="25" t="e">
        <f>IF(B32="Totale",SUM($H$24:H31),IF(B32="","",(($I$16-F32))))</f>
        <v>#REF!</v>
      </c>
      <c r="I32" s="26" t="e">
        <f t="shared" si="3"/>
        <v>#REF!</v>
      </c>
    </row>
    <row r="33" spans="2:11" ht="15" x14ac:dyDescent="0.3">
      <c r="B33" s="103" t="e">
        <f t="shared" si="0"/>
        <v>#REF!</v>
      </c>
      <c r="C33" s="52" t="e">
        <f t="shared" si="1"/>
        <v>#REF!</v>
      </c>
      <c r="D33" s="96" t="e">
        <f>IF(B33="Totale",SUM($D$24:D32),IF(B33="","",IF(B33=$I$15,$E$15-(SUM($D$24:D32)),(($A$6*(1/((1+$I$17)^($I$15-B32))))))))</f>
        <v>#REF!</v>
      </c>
      <c r="E33" s="25" t="e">
        <f>IF(B34="totale",SUM(E$24:$E32),ROUND( D33,2))</f>
        <v>#REF!</v>
      </c>
      <c r="F33" s="25" t="e">
        <f t="shared" si="2"/>
        <v>#REF!</v>
      </c>
      <c r="G33" s="25" t="e">
        <f>IF(B33="","",IF(B33="totale",SUM(G$24:G32),F33))</f>
        <v>#REF!</v>
      </c>
      <c r="H33" s="25" t="e">
        <f>IF(B33="Totale",SUM($H$24:H32),IF(B33="","",(($I$16-F33))))</f>
        <v>#REF!</v>
      </c>
      <c r="I33" s="26" t="e">
        <f t="shared" si="3"/>
        <v>#REF!</v>
      </c>
    </row>
    <row r="34" spans="2:11" ht="15" x14ac:dyDescent="0.3">
      <c r="B34" s="103" t="e">
        <f t="shared" si="0"/>
        <v>#REF!</v>
      </c>
      <c r="C34" s="52" t="e">
        <f t="shared" si="1"/>
        <v>#REF!</v>
      </c>
      <c r="D34" s="96" t="e">
        <f>IF(B34="Totale",SUM($D$24:D33),IF(B34="","",IF(B34=$I$15,$E$15-(SUM($D$24:D33)),(($A$6*(1/((1+$I$17)^($I$15-B33))))))))</f>
        <v>#REF!</v>
      </c>
      <c r="E34" s="25" t="e">
        <f>IF(B35="totale",SUM(E$24:$E33),ROUND( D34,2))</f>
        <v>#REF!</v>
      </c>
      <c r="F34" s="25" t="e">
        <f t="shared" si="2"/>
        <v>#REF!</v>
      </c>
      <c r="G34" s="25" t="e">
        <f>IF(B34="","",IF(B34="totale",SUM(G$24:G33),F34))</f>
        <v>#REF!</v>
      </c>
      <c r="H34" s="25" t="e">
        <f>IF(B34="Totale",SUM($H$24:H33),IF(B34="","",(($I$16-F34))))</f>
        <v>#REF!</v>
      </c>
      <c r="I34" s="26" t="e">
        <f t="shared" si="3"/>
        <v>#REF!</v>
      </c>
    </row>
    <row r="35" spans="2:11" ht="15" x14ac:dyDescent="0.3">
      <c r="B35" s="103" t="e">
        <f t="shared" si="0"/>
        <v>#REF!</v>
      </c>
      <c r="C35" s="52" t="e">
        <f t="shared" si="1"/>
        <v>#REF!</v>
      </c>
      <c r="D35" s="96" t="e">
        <f>IF(B35="Totale",SUM($D$24:D34),IF(B35="","",IF(B35=$I$15,$E$15-(SUM($D$24:D34)),(($A$6*(1/((1+$I$17)^($I$15-B34))))))))</f>
        <v>#REF!</v>
      </c>
      <c r="E35" s="25" t="e">
        <f>IF(B36="totale",SUM(E$24:$E34),ROUND( D35,2))</f>
        <v>#REF!</v>
      </c>
      <c r="F35" s="25" t="e">
        <f t="shared" si="2"/>
        <v>#REF!</v>
      </c>
      <c r="G35" s="25" t="e">
        <f>IF(B35="","",IF(B35="totale",SUM(G$24:G34),F35))</f>
        <v>#REF!</v>
      </c>
      <c r="H35" s="25" t="e">
        <f>IF(B35="Totale",SUM($H$24:H34),IF(B35="","",(($I$16-F35))))</f>
        <v>#REF!</v>
      </c>
      <c r="I35" s="26" t="e">
        <f t="shared" si="3"/>
        <v>#REF!</v>
      </c>
    </row>
    <row r="36" spans="2:11" ht="15" x14ac:dyDescent="0.3">
      <c r="B36" s="103" t="e">
        <f t="shared" si="0"/>
        <v>#REF!</v>
      </c>
      <c r="C36" s="52" t="e">
        <f t="shared" si="1"/>
        <v>#REF!</v>
      </c>
      <c r="D36" s="96" t="e">
        <f>IF(B36="Totale",SUM($D$24:D35),IF(B36="","",IF(B36=$I$15,$E$15-(SUM($D$24:D35)),(($A$6*(1/((1+$I$17)^($I$15-B35))))))))</f>
        <v>#REF!</v>
      </c>
      <c r="E36" s="25" t="e">
        <f>IF(B37="totale",SUM(E$24:$E35),ROUND( D36,2))</f>
        <v>#REF!</v>
      </c>
      <c r="F36" s="25" t="e">
        <f t="shared" si="2"/>
        <v>#REF!</v>
      </c>
      <c r="G36" s="25" t="e">
        <f>IF(B36="","",IF(B36="totale",SUM(G$24:G35),F36))</f>
        <v>#REF!</v>
      </c>
      <c r="H36" s="25" t="e">
        <f>IF(B36="Totale",SUM($H$24:H35),IF(B36="","",(($I$16-F36))))</f>
        <v>#REF!</v>
      </c>
      <c r="I36" s="26" t="e">
        <f t="shared" si="3"/>
        <v>#REF!</v>
      </c>
    </row>
    <row r="37" spans="2:11" ht="15" x14ac:dyDescent="0.3">
      <c r="B37" s="103" t="e">
        <f t="shared" si="0"/>
        <v>#REF!</v>
      </c>
      <c r="C37" s="52" t="e">
        <f t="shared" si="1"/>
        <v>#REF!</v>
      </c>
      <c r="D37" s="96" t="e">
        <f>IF(B37="Totale",SUM($D$24:D36),IF(B37="","",IF(B37=$I$15,$E$15-(SUM($D$24:D36)),(($A$6*(1/((1+$I$17)^($I$15-B36))))))))</f>
        <v>#REF!</v>
      </c>
      <c r="E37" s="25" t="e">
        <f>IF(B38="totale",SUM(E$24:$E36),ROUND( D37,2))</f>
        <v>#REF!</v>
      </c>
      <c r="F37" s="25" t="e">
        <f t="shared" si="2"/>
        <v>#REF!</v>
      </c>
      <c r="G37" s="25" t="e">
        <f>IF(B37="","",IF(B37="totale",SUM(G$24:G36),F37))</f>
        <v>#REF!</v>
      </c>
      <c r="H37" s="25" t="e">
        <f>IF(B37="Totale",SUM($H$24:H36),IF(B37="","",(($I$16-F37))))</f>
        <v>#REF!</v>
      </c>
      <c r="I37" s="26" t="e">
        <f t="shared" si="3"/>
        <v>#REF!</v>
      </c>
      <c r="J37" s="33"/>
    </row>
    <row r="38" spans="2:11" ht="15" x14ac:dyDescent="0.3">
      <c r="B38" s="103" t="e">
        <f t="shared" si="0"/>
        <v>#REF!</v>
      </c>
      <c r="C38" s="52" t="e">
        <f t="shared" si="1"/>
        <v>#REF!</v>
      </c>
      <c r="D38" s="96" t="e">
        <f>IF(B38="Totale",SUM($D$24:D37),IF(B38="","",IF(B38=$I$15,$E$15-(SUM($D$24:D37)),(($A$6*(1/((1+$I$17)^($I$15-B37))))))))</f>
        <v>#REF!</v>
      </c>
      <c r="E38" s="25" t="e">
        <f>IF(B39="totale",SUM(E$24:$E37),ROUND( D38,2))</f>
        <v>#REF!</v>
      </c>
      <c r="F38" s="25" t="e">
        <f t="shared" si="2"/>
        <v>#REF!</v>
      </c>
      <c r="G38" s="25" t="e">
        <f>IF(B38="","",IF(B38="totale",SUM(G$24:G37),F38))</f>
        <v>#REF!</v>
      </c>
      <c r="H38" s="25" t="e">
        <f>IF(B38="Totale",SUM($H$24:H37),IF(B38="","",(($I$16-F38))))</f>
        <v>#REF!</v>
      </c>
      <c r="I38" s="26" t="e">
        <f t="shared" si="3"/>
        <v>#REF!</v>
      </c>
      <c r="J38" s="39"/>
      <c r="K38" s="45"/>
    </row>
    <row r="39" spans="2:11" ht="15" x14ac:dyDescent="0.3">
      <c r="B39" s="103" t="e">
        <f t="shared" si="0"/>
        <v>#REF!</v>
      </c>
      <c r="C39" s="52" t="e">
        <f t="shared" si="1"/>
        <v>#REF!</v>
      </c>
      <c r="D39" s="96" t="e">
        <f>IF(B39="Totale",SUM($D$24:D38),IF(B39="","",IF(B39=$I$15,$E$15-(SUM($D$24:D38)),(($A$6*(1/((1+$I$17)^($I$15-B38))))))))</f>
        <v>#REF!</v>
      </c>
      <c r="E39" s="25" t="e">
        <f>IF(B40="totale",SUM(E$24:$E38),ROUND( D39,2))</f>
        <v>#REF!</v>
      </c>
      <c r="F39" s="25" t="e">
        <f t="shared" si="2"/>
        <v>#REF!</v>
      </c>
      <c r="G39" s="25" t="e">
        <f>IF(B39="","",IF(B39="totale",SUM(G$24:G38),F39))</f>
        <v>#REF!</v>
      </c>
      <c r="H39" s="25" t="e">
        <f>IF(B39="Totale",SUM($H$24:H38),IF(B39="","",(($I$16-F39))))</f>
        <v>#REF!</v>
      </c>
      <c r="I39" s="26" t="e">
        <f t="shared" si="3"/>
        <v>#REF!</v>
      </c>
      <c r="J39" s="33"/>
    </row>
    <row r="40" spans="2:11" ht="15" x14ac:dyDescent="0.3">
      <c r="B40" s="103" t="e">
        <f t="shared" si="0"/>
        <v>#REF!</v>
      </c>
      <c r="C40" s="52" t="e">
        <f t="shared" si="1"/>
        <v>#REF!</v>
      </c>
      <c r="D40" s="96" t="e">
        <f>IF(B40="Totale",SUM($D$24:D39),IF(B40="","",IF(B40=$I$15,$E$15-(SUM($D$24:D39)),(($A$6*(1/((1+$I$17)^($I$15-B39))))))))</f>
        <v>#REF!</v>
      </c>
      <c r="E40" s="25" t="e">
        <f>IF(B41="totale",SUM(E$24:$E39),ROUND( D40,2))</f>
        <v>#REF!</v>
      </c>
      <c r="F40" s="25" t="e">
        <f t="shared" si="2"/>
        <v>#REF!</v>
      </c>
      <c r="G40" s="25" t="e">
        <f>IF(B40="","",IF(B40="totale",SUM(G$24:G39),F40))</f>
        <v>#REF!</v>
      </c>
      <c r="H40" s="25" t="e">
        <f>IF(B40="Totale",SUM($H$24:H39),IF(B40="","",(($I$16-F40))))</f>
        <v>#REF!</v>
      </c>
      <c r="I40" s="26" t="e">
        <f t="shared" si="3"/>
        <v>#REF!</v>
      </c>
      <c r="J40" s="33"/>
    </row>
    <row r="41" spans="2:11" ht="15" x14ac:dyDescent="0.3">
      <c r="B41" s="103" t="e">
        <f t="shared" si="0"/>
        <v>#REF!</v>
      </c>
      <c r="C41" s="52" t="e">
        <f t="shared" si="1"/>
        <v>#REF!</v>
      </c>
      <c r="D41" s="96" t="e">
        <f>IF(B41="Totale",SUM($D$24:D40),IF(B41="","",IF(B41=$I$15,$E$15-(SUM($D$24:D40)),(($A$6*(1/((1+$I$17)^($I$15-B40))))))))</f>
        <v>#REF!</v>
      </c>
      <c r="E41" s="25" t="e">
        <f>IF(B42="totale",SUM(E$24:$E40),ROUND( D41,2))</f>
        <v>#REF!</v>
      </c>
      <c r="F41" s="25" t="e">
        <f t="shared" si="2"/>
        <v>#REF!</v>
      </c>
      <c r="G41" s="25" t="e">
        <f>IF(B41="","",IF(B41="totale",SUM(G$24:G40),F41))</f>
        <v>#REF!</v>
      </c>
      <c r="H41" s="25" t="e">
        <f>IF(B41="Totale",SUM($H$24:H40),IF(B41="","",(($I$16-F41))))</f>
        <v>#REF!</v>
      </c>
      <c r="I41" s="26" t="e">
        <f t="shared" si="3"/>
        <v>#REF!</v>
      </c>
      <c r="J41" s="33"/>
    </row>
    <row r="42" spans="2:11" ht="15" x14ac:dyDescent="0.3">
      <c r="B42" s="103" t="e">
        <f t="shared" si="0"/>
        <v>#REF!</v>
      </c>
      <c r="C42" s="52" t="e">
        <f t="shared" si="1"/>
        <v>#REF!</v>
      </c>
      <c r="D42" s="96" t="e">
        <f>IF(B42="Totale",SUM($D$24:D41),IF(B42="","",IF(B42=$I$15,$E$15-(SUM($D$24:D41)),(($A$6*(1/((1+$I$17)^($I$15-B41))))))))</f>
        <v>#REF!</v>
      </c>
      <c r="E42" s="25" t="e">
        <f>IF(B43="totale",SUM(E$24:$E41),ROUND( D42,2))</f>
        <v>#REF!</v>
      </c>
      <c r="F42" s="25" t="e">
        <f t="shared" si="2"/>
        <v>#REF!</v>
      </c>
      <c r="G42" s="25" t="e">
        <f>IF(B42="","",IF(B42="totale",SUM(G$24:G41),F42))</f>
        <v>#REF!</v>
      </c>
      <c r="H42" s="25" t="e">
        <f>IF(B42="Totale",SUM($H$24:H41),IF(B42="","",(($I$16-F42))))</f>
        <v>#REF!</v>
      </c>
      <c r="I42" s="26" t="e">
        <f t="shared" si="3"/>
        <v>#REF!</v>
      </c>
      <c r="J42" s="33"/>
    </row>
    <row r="43" spans="2:11" ht="15" x14ac:dyDescent="0.3">
      <c r="B43" s="103" t="e">
        <f t="shared" si="0"/>
        <v>#REF!</v>
      </c>
      <c r="C43" s="52" t="e">
        <f t="shared" si="1"/>
        <v>#REF!</v>
      </c>
      <c r="D43" s="96" t="e">
        <f>IF(B43="Totale",SUM($D$24:D42),IF(B43="","",IF(B43=$I$15,$E$15-(SUM($D$24:D42)),(($A$6*(1/((1+$I$17)^($I$15-B42))))))))</f>
        <v>#REF!</v>
      </c>
      <c r="E43" s="25" t="e">
        <f>IF(B44="totale",SUM(E$24:$E42),ROUND( D43,2))</f>
        <v>#REF!</v>
      </c>
      <c r="F43" s="25" t="e">
        <f t="shared" si="2"/>
        <v>#REF!</v>
      </c>
      <c r="G43" s="25" t="e">
        <f>IF(B43="","",IF(B43="totale",SUM(G$24:G42),F43))</f>
        <v>#REF!</v>
      </c>
      <c r="H43" s="25" t="e">
        <f>IF(B43="Totale",SUM($H$24:H42),IF(B43="","",(($I$16-F43))))</f>
        <v>#REF!</v>
      </c>
      <c r="I43" s="26" t="e">
        <f t="shared" si="3"/>
        <v>#REF!</v>
      </c>
      <c r="J43" s="33"/>
    </row>
    <row r="44" spans="2:11" ht="15" x14ac:dyDescent="0.3">
      <c r="B44" s="103" t="e">
        <f t="shared" si="0"/>
        <v>#REF!</v>
      </c>
      <c r="C44" s="52" t="e">
        <f t="shared" si="1"/>
        <v>#REF!</v>
      </c>
      <c r="D44" s="96" t="e">
        <f>IF(B44="Totale",SUM($D$24:D43),IF(B44="","",IF(B44=$I$15,$E$15-(SUM($D$24:D43)),(($A$6*(1/((1+$I$17)^($I$15-B43))))))))</f>
        <v>#REF!</v>
      </c>
      <c r="E44" s="25" t="e">
        <f>IF(B45="totale",SUM(E$24:$E43),ROUND( D44,2))</f>
        <v>#REF!</v>
      </c>
      <c r="F44" s="25" t="e">
        <f t="shared" si="2"/>
        <v>#REF!</v>
      </c>
      <c r="G44" s="25" t="e">
        <f>IF(B44="","",IF(B44="totale",SUM(G$24:G43),F44))</f>
        <v>#REF!</v>
      </c>
      <c r="H44" s="25" t="e">
        <f>IF(B44="Totale",SUM($H$24:H43),IF(B44="","",(($I$16-F44))))</f>
        <v>#REF!</v>
      </c>
      <c r="I44" s="26" t="e">
        <f t="shared" si="3"/>
        <v>#REF!</v>
      </c>
      <c r="J44" s="33"/>
    </row>
    <row r="45" spans="2:11" ht="15" x14ac:dyDescent="0.3">
      <c r="B45" s="103" t="e">
        <f t="shared" si="0"/>
        <v>#REF!</v>
      </c>
      <c r="C45" s="52" t="e">
        <f t="shared" si="1"/>
        <v>#REF!</v>
      </c>
      <c r="D45" s="96" t="e">
        <f>IF(B45="Totale",SUM($D$24:D44),IF(B45="","",IF(B45=$I$15,$E$15-(SUM($D$24:D44)),(($A$6*(1/((1+$I$17)^($I$15-B44))))))))</f>
        <v>#REF!</v>
      </c>
      <c r="E45" s="25" t="e">
        <f>IF(B46="totale",SUM(E$24:$E44),ROUND( D45,2))</f>
        <v>#REF!</v>
      </c>
      <c r="F45" s="25" t="e">
        <f t="shared" si="2"/>
        <v>#REF!</v>
      </c>
      <c r="G45" s="25" t="e">
        <f>IF(B45="","",IF(B45="totale",SUM(G$24:G44),F45))</f>
        <v>#REF!</v>
      </c>
      <c r="H45" s="25" t="e">
        <f>IF(B45="Totale",SUM($H$24:H44),IF(B45="","",(($I$16-F45))))</f>
        <v>#REF!</v>
      </c>
      <c r="I45" s="26" t="e">
        <f t="shared" si="3"/>
        <v>#REF!</v>
      </c>
      <c r="J45" s="33"/>
    </row>
    <row r="46" spans="2:11" ht="15" x14ac:dyDescent="0.3">
      <c r="B46" s="103" t="e">
        <f t="shared" si="0"/>
        <v>#REF!</v>
      </c>
      <c r="C46" s="52" t="e">
        <f t="shared" si="1"/>
        <v>#REF!</v>
      </c>
      <c r="D46" s="96" t="e">
        <f>IF(B46="Totale",SUM($D$24:D45),IF(B46="","",IF(B46=$I$15,$E$15-(SUM($D$24:D45)),(($A$6*(1/((1+$I$17)^($I$15-B45))))))))</f>
        <v>#REF!</v>
      </c>
      <c r="E46" s="25" t="e">
        <f>IF(B47="totale",SUM(E$24:$E45),ROUND( D46,2))</f>
        <v>#REF!</v>
      </c>
      <c r="F46" s="25" t="e">
        <f t="shared" si="2"/>
        <v>#REF!</v>
      </c>
      <c r="G46" s="25" t="e">
        <f>IF(B46="","",IF(B46="totale",SUM(G$24:G45),F46))</f>
        <v>#REF!</v>
      </c>
      <c r="H46" s="25" t="e">
        <f>IF(B46="Totale",SUM($H$24:H45),IF(B46="","",(($I$16-F46))))</f>
        <v>#REF!</v>
      </c>
      <c r="I46" s="26" t="e">
        <f t="shared" si="3"/>
        <v>#REF!</v>
      </c>
      <c r="J46" s="33"/>
    </row>
    <row r="47" spans="2:11" ht="15" x14ac:dyDescent="0.3">
      <c r="B47" s="103" t="e">
        <f t="shared" si="0"/>
        <v>#REF!</v>
      </c>
      <c r="C47" s="52" t="e">
        <f t="shared" si="1"/>
        <v>#REF!</v>
      </c>
      <c r="D47" s="96" t="e">
        <f>IF(B47="Totale",SUM($D$24:D46),IF(B47="","",IF(B47=$I$15,$E$15-(SUM($D$24:D46)),(($A$6*(1/((1+$I$17)^($I$15-B46))))))))</f>
        <v>#REF!</v>
      </c>
      <c r="E47" s="25" t="e">
        <f>IF(B48="totale",SUM(E$24:$E46),ROUND( D47,2))</f>
        <v>#REF!</v>
      </c>
      <c r="F47" s="25" t="e">
        <f t="shared" si="2"/>
        <v>#REF!</v>
      </c>
      <c r="G47" s="25" t="e">
        <f>IF(B47="","",IF(B47="totale",SUM(G$24:G46),F47))</f>
        <v>#REF!</v>
      </c>
      <c r="H47" s="25" t="e">
        <f>IF(B47="Totale",SUM($H$24:H46),IF(B47="","",(($I$16-F47))))</f>
        <v>#REF!</v>
      </c>
      <c r="I47" s="26" t="e">
        <f t="shared" si="3"/>
        <v>#REF!</v>
      </c>
      <c r="J47" s="33"/>
    </row>
    <row r="48" spans="2:11" ht="16.5" x14ac:dyDescent="0.35">
      <c r="B48" s="104" t="e">
        <f t="shared" si="0"/>
        <v>#REF!</v>
      </c>
      <c r="C48" s="52" t="e">
        <f t="shared" si="1"/>
        <v>#REF!</v>
      </c>
      <c r="D48" s="97" t="e">
        <f>IF(B48="Totale",SUM($D$24:D47),IF(B48="","",IF(B48=$I$15,$E$15-(SUM($D$24:D47)),(($A$6*(1/((1+$I$17)^($I$15-B47))))))))</f>
        <v>#REF!</v>
      </c>
      <c r="E48" s="25" t="e">
        <f>IF(B49="totale",SUM(E$24:$E47),ROUND( D48,2))</f>
        <v>#REF!</v>
      </c>
      <c r="F48" s="25" t="e">
        <f t="shared" si="2"/>
        <v>#REF!</v>
      </c>
      <c r="G48" s="31" t="e">
        <f>IF(B48="","",IF(B48="totale",SUM(G$24:G47),F48))</f>
        <v>#REF!</v>
      </c>
      <c r="H48" s="25" t="e">
        <f>IF(B48="Totale",SUM($H$24:H47),IF(B48="","",(($I$16-F48))))</f>
        <v>#REF!</v>
      </c>
      <c r="I48" s="26" t="e">
        <f t="shared" si="3"/>
        <v>#REF!</v>
      </c>
      <c r="J48" s="33"/>
    </row>
    <row r="49" spans="2:10" ht="15" x14ac:dyDescent="0.3">
      <c r="B49" s="103" t="e">
        <f t="shared" si="0"/>
        <v>#REF!</v>
      </c>
      <c r="C49" s="52" t="e">
        <f t="shared" si="1"/>
        <v>#REF!</v>
      </c>
      <c r="D49" s="96" t="e">
        <f>IF(B49="Totale",SUM($D$24:D48),IF(B49="","",IF(B49=$I$15,$E$15-(SUM($D$24:D48)),(($A$6*(1/((1+$I$17)^($I$15-B48))))))))</f>
        <v>#REF!</v>
      </c>
      <c r="E49" s="25" t="e">
        <f>IF(B50="totale",SUM(E$24:$E48),ROUND( D49,2))</f>
        <v>#REF!</v>
      </c>
      <c r="F49" s="25" t="e">
        <f t="shared" si="2"/>
        <v>#REF!</v>
      </c>
      <c r="G49" s="25" t="e">
        <f>IF(B49="","",IF(B49="totale",SUM(G$24:G48),F49))</f>
        <v>#REF!</v>
      </c>
      <c r="H49" s="25" t="e">
        <f>IF(B49="Totale",SUM($H$24:H48),IF(B49="","",(($I$16-F49))))</f>
        <v>#REF!</v>
      </c>
      <c r="I49" s="26" t="e">
        <f t="shared" si="3"/>
        <v>#REF!</v>
      </c>
      <c r="J49" s="33"/>
    </row>
    <row r="50" spans="2:10" ht="15" x14ac:dyDescent="0.3">
      <c r="B50" s="103" t="e">
        <f t="shared" si="0"/>
        <v>#REF!</v>
      </c>
      <c r="C50" s="52" t="e">
        <f t="shared" si="1"/>
        <v>#REF!</v>
      </c>
      <c r="D50" s="96" t="e">
        <f>IF(B50="Totale",SUM($D$24:D49),IF(B50="","",IF(B50=$I$15,$E$15-(SUM($D$24:D49)),(($A$6*(1/((1+$I$17)^($I$15-B49))))))))</f>
        <v>#REF!</v>
      </c>
      <c r="E50" s="25" t="e">
        <f>IF(B51="totale",SUM(E$24:$E49),ROUND( D50,2))</f>
        <v>#REF!</v>
      </c>
      <c r="F50" s="25" t="e">
        <f t="shared" si="2"/>
        <v>#REF!</v>
      </c>
      <c r="G50" s="25" t="e">
        <f>IF(B50="","",IF(B50="totale",SUM(G$24:G49),F50))</f>
        <v>#REF!</v>
      </c>
      <c r="H50" s="25" t="e">
        <f>IF(B50="Totale",SUM($H$24:H49),IF(B50="","",(($I$16-F50))))</f>
        <v>#REF!</v>
      </c>
      <c r="I50" s="26" t="e">
        <f t="shared" si="3"/>
        <v>#REF!</v>
      </c>
      <c r="J50" s="33"/>
    </row>
    <row r="51" spans="2:10" ht="15" x14ac:dyDescent="0.3">
      <c r="B51" s="103" t="e">
        <f t="shared" si="0"/>
        <v>#REF!</v>
      </c>
      <c r="C51" s="52" t="e">
        <f t="shared" si="1"/>
        <v>#REF!</v>
      </c>
      <c r="D51" s="96" t="e">
        <f>IF(B51="Totale",SUM($D$24:D50),IF(B51="","",IF(B51=$I$15,$E$15-(SUM($D$24:D50)),(($A$6*(1/((1+$I$17)^($I$15-B50))))))))</f>
        <v>#REF!</v>
      </c>
      <c r="E51" s="25" t="e">
        <f>IF(B52="totale",SUM(E$24:$E50),ROUND( D51,2))</f>
        <v>#REF!</v>
      </c>
      <c r="F51" s="25" t="e">
        <f t="shared" si="2"/>
        <v>#REF!</v>
      </c>
      <c r="G51" s="25" t="e">
        <f>IF(B51="","",IF(B51="totale",SUM(G$24:G50),F51))</f>
        <v>#REF!</v>
      </c>
      <c r="H51" s="25" t="e">
        <f>IF(B51="Totale",SUM($H$24:H50),IF(B51="","",(($I$16-F51))))</f>
        <v>#REF!</v>
      </c>
      <c r="I51" s="26" t="e">
        <f t="shared" si="3"/>
        <v>#REF!</v>
      </c>
      <c r="J51" s="33"/>
    </row>
    <row r="52" spans="2:10" ht="15" x14ac:dyDescent="0.3">
      <c r="B52" s="103" t="e">
        <f t="shared" si="0"/>
        <v>#REF!</v>
      </c>
      <c r="C52" s="52" t="e">
        <f t="shared" si="1"/>
        <v>#REF!</v>
      </c>
      <c r="D52" s="96" t="e">
        <f>IF(B52="Totale",SUM($D$24:D51),IF(B52="","",IF(B52=$I$15,$E$15-(SUM($D$24:D51)),(($A$6*(1/((1+$I$17)^($I$15-B51))))))))</f>
        <v>#REF!</v>
      </c>
      <c r="E52" s="25" t="e">
        <f>IF(B53="totale",SUM(E$24:$E51),ROUND( D52,2))</f>
        <v>#REF!</v>
      </c>
      <c r="F52" s="25" t="e">
        <f t="shared" si="2"/>
        <v>#REF!</v>
      </c>
      <c r="G52" s="25" t="e">
        <f>IF(B52="","",IF(B52="totale",SUM(G$24:G51),F52))</f>
        <v>#REF!</v>
      </c>
      <c r="H52" s="25" t="e">
        <f>IF(B52="Totale",SUM($H$24:H51),IF(B52="","",(($I$16-F52))))</f>
        <v>#REF!</v>
      </c>
      <c r="I52" s="26" t="e">
        <f t="shared" si="3"/>
        <v>#REF!</v>
      </c>
      <c r="J52" s="33"/>
    </row>
    <row r="53" spans="2:10" ht="15" x14ac:dyDescent="0.3">
      <c r="B53" s="103" t="e">
        <f t="shared" si="0"/>
        <v>#REF!</v>
      </c>
      <c r="C53" s="52" t="e">
        <f t="shared" si="1"/>
        <v>#REF!</v>
      </c>
      <c r="D53" s="96" t="e">
        <f>IF(B53="Totale",SUM($D$24:D52),IF(B53="","",IF(B53=$I$15,$E$15-(SUM($D$24:D52)),(($A$6*(1/((1+$I$17)^($I$15-B52))))))))</f>
        <v>#REF!</v>
      </c>
      <c r="E53" s="25" t="e">
        <f>IF(B54="totale",SUM(E$24:$E52),ROUND( D53,2))</f>
        <v>#REF!</v>
      </c>
      <c r="F53" s="25" t="e">
        <f t="shared" si="2"/>
        <v>#REF!</v>
      </c>
      <c r="G53" s="25" t="e">
        <f>IF(B53="","",IF(B53="totale",SUM(G$24:G52),F53))</f>
        <v>#REF!</v>
      </c>
      <c r="H53" s="25" t="e">
        <f>IF(B53="Totale",SUM($H$24:H52),IF(B53="","",(($I$16-F53))))</f>
        <v>#REF!</v>
      </c>
      <c r="I53" s="26" t="e">
        <f t="shared" si="3"/>
        <v>#REF!</v>
      </c>
      <c r="J53" s="33"/>
    </row>
    <row r="54" spans="2:10" ht="15" x14ac:dyDescent="0.3">
      <c r="B54" s="103" t="e">
        <f t="shared" si="0"/>
        <v>#REF!</v>
      </c>
      <c r="C54" s="52" t="e">
        <f t="shared" si="1"/>
        <v>#REF!</v>
      </c>
      <c r="D54" s="96" t="e">
        <f>IF(B54="Totale",SUM($D$24:D53),IF(B54="","",IF(B54=$I$15,$E$15-(SUM($D$24:D53)),(($A$6*(1/((1+$I$17)^($I$15-B53))))))))</f>
        <v>#REF!</v>
      </c>
      <c r="E54" s="25" t="e">
        <f>IF(B55="totale",SUM(E$24:$E53),ROUND( D54,2))</f>
        <v>#REF!</v>
      </c>
      <c r="F54" s="25" t="e">
        <f t="shared" si="2"/>
        <v>#REF!</v>
      </c>
      <c r="G54" s="25" t="e">
        <f>IF(B54="","",IF(B54="totale",SUM(G$24:G53),F54))</f>
        <v>#REF!</v>
      </c>
      <c r="H54" s="25" t="e">
        <f>IF(B54="Totale",SUM($H$24:H53),IF(B54="","",(($I$16-F54))))</f>
        <v>#REF!</v>
      </c>
      <c r="I54" s="26" t="e">
        <f t="shared" si="3"/>
        <v>#REF!</v>
      </c>
      <c r="J54" s="33"/>
    </row>
    <row r="55" spans="2:10" ht="15" x14ac:dyDescent="0.3">
      <c r="B55" s="103" t="e">
        <f t="shared" si="0"/>
        <v>#REF!</v>
      </c>
      <c r="C55" s="52" t="e">
        <f t="shared" si="1"/>
        <v>#REF!</v>
      </c>
      <c r="D55" s="96" t="e">
        <f>IF(B55="Totale",SUM($D$24:D54),IF(B55="","",IF(B55=$I$15,$E$15-(SUM($D$24:D54)),(($A$6*(1/((1+$I$17)^($I$15-B54))))))))</f>
        <v>#REF!</v>
      </c>
      <c r="E55" s="25" t="e">
        <f>IF(B56="totale",SUM(E$24:$E54),ROUND( D55,2))</f>
        <v>#REF!</v>
      </c>
      <c r="F55" s="25" t="e">
        <f t="shared" si="2"/>
        <v>#REF!</v>
      </c>
      <c r="G55" s="25" t="e">
        <f>IF(B55="","",IF(B55="totale",SUM(G$24:G54),F55))</f>
        <v>#REF!</v>
      </c>
      <c r="H55" s="25" t="e">
        <f>IF(B55="Totale",SUM($H$24:H54),IF(B55="","",(($I$16-F55))))</f>
        <v>#REF!</v>
      </c>
      <c r="I55" s="26" t="e">
        <f t="shared" si="3"/>
        <v>#REF!</v>
      </c>
      <c r="J55" s="33"/>
    </row>
    <row r="56" spans="2:10" ht="15" x14ac:dyDescent="0.3">
      <c r="B56" s="103" t="e">
        <f t="shared" ref="B56:B83" si="4">IF($I$15=0,"",IF($I$15&lt;&gt;B55,IF(B55="Totale","",IF(B55="","",B55+1)),"Totale"))</f>
        <v>#REF!</v>
      </c>
      <c r="C56" s="52" t="e">
        <f t="shared" si="1"/>
        <v>#REF!</v>
      </c>
      <c r="D56" s="96" t="e">
        <f>IF(B56="Totale",SUM($D$24:D55),IF(B56="","",IF(B56=$I$15,$E$15-(SUM($D$24:D55)),(($A$6*(1/((1+$I$17)^($I$15-B55))))))))</f>
        <v>#REF!</v>
      </c>
      <c r="E56" s="25" t="e">
        <f>IF(B57="totale",SUM(E$24:$E55),ROUND( D56,2))</f>
        <v>#REF!</v>
      </c>
      <c r="F56" s="25" t="e">
        <f t="shared" si="2"/>
        <v>#REF!</v>
      </c>
      <c r="G56" s="25" t="e">
        <f>IF(B56="","",IF(B56="totale",SUM(G$24:G55),F56))</f>
        <v>#REF!</v>
      </c>
      <c r="H56" s="25" t="e">
        <f>IF(B56="Totale",SUM($H$24:H55),IF(B56="","",(($I$16-F56))))</f>
        <v>#REF!</v>
      </c>
      <c r="I56" s="26" t="e">
        <f t="shared" si="3"/>
        <v>#REF!</v>
      </c>
      <c r="J56" s="33"/>
    </row>
    <row r="57" spans="2:10" ht="15" x14ac:dyDescent="0.3">
      <c r="B57" s="103" t="e">
        <f t="shared" si="4"/>
        <v>#REF!</v>
      </c>
      <c r="C57" s="52" t="e">
        <f t="shared" ref="C57:C83" si="5">IF($E$17="s",IF($I$15&lt;&gt;B56,IF(B56="Totale","",IF(B56="","",DATE(YEAR(C56),MONTH(C56)+6,DAY(C56)))),""),IF($I$15&lt;&gt;B56,IF(B56="Totale","",IF(B56="","",DATE(YEAR(C56),MONTH(C56)+1,DAY(C56)))),""))</f>
        <v>#REF!</v>
      </c>
      <c r="D57" s="96" t="e">
        <f>IF(B57="Totale",SUM($D$24:D56),IF(B57="","",IF(B57=$I$15,$E$15-(SUM($D$24:D56)),(($A$6*(1/((1+$I$17)^($I$15-B56))))))))</f>
        <v>#REF!</v>
      </c>
      <c r="E57" s="25" t="e">
        <f>IF(B58="totale",SUM(E$24:$E56),ROUND( D57,2))</f>
        <v>#REF!</v>
      </c>
      <c r="F57" s="25" t="e">
        <f t="shared" si="2"/>
        <v>#REF!</v>
      </c>
      <c r="G57" s="25" t="e">
        <f>IF(B57="","",IF(B57="totale",SUM(G$24:G56),F57))</f>
        <v>#REF!</v>
      </c>
      <c r="H57" s="25" t="e">
        <f>IF(B57="Totale",SUM($H$24:H56),IF(B57="","",(($I$16-F57))))</f>
        <v>#REF!</v>
      </c>
      <c r="I57" s="26" t="e">
        <f t="shared" si="3"/>
        <v>#REF!</v>
      </c>
      <c r="J57" s="33"/>
    </row>
    <row r="58" spans="2:10" ht="15" x14ac:dyDescent="0.3">
      <c r="B58" s="103" t="e">
        <f t="shared" si="4"/>
        <v>#REF!</v>
      </c>
      <c r="C58" s="52" t="e">
        <f t="shared" si="5"/>
        <v>#REF!</v>
      </c>
      <c r="D58" s="96" t="e">
        <f>IF(B58="Totale",SUM($D$24:D57),IF(B58="","",IF(B58=$I$15,$E$15-(SUM($D$24:D57)),(($A$6*(1/((1+$I$17)^($I$15-B57))))))))</f>
        <v>#REF!</v>
      </c>
      <c r="E58" s="25" t="e">
        <f>IF(B59="totale",SUM(E$24:$E57),ROUND( D58,2))</f>
        <v>#REF!</v>
      </c>
      <c r="F58" s="25" t="e">
        <f t="shared" si="2"/>
        <v>#REF!</v>
      </c>
      <c r="G58" s="25" t="e">
        <f>IF(B58="","",IF(B58="totale",SUM(G$24:G57),F58))</f>
        <v>#REF!</v>
      </c>
      <c r="H58" s="25" t="e">
        <f>IF(B58="Totale",SUM($H$24:H57),IF(B58="","",(($I$16-F58))))</f>
        <v>#REF!</v>
      </c>
      <c r="I58" s="26" t="e">
        <f t="shared" si="3"/>
        <v>#REF!</v>
      </c>
      <c r="J58" s="33"/>
    </row>
    <row r="59" spans="2:10" ht="15" x14ac:dyDescent="0.3">
      <c r="B59" s="103" t="e">
        <f t="shared" si="4"/>
        <v>#REF!</v>
      </c>
      <c r="C59" s="52" t="e">
        <f t="shared" si="5"/>
        <v>#REF!</v>
      </c>
      <c r="D59" s="96" t="e">
        <f>IF(B59="Totale",SUM($D$24:D58),IF(B59="","",IF(B59=$I$15,$E$15-(SUM($D$24:D58)),(($A$6*(1/((1+$I$17)^($I$15-B58))))))))</f>
        <v>#REF!</v>
      </c>
      <c r="E59" s="25" t="e">
        <f>IF(B60="totale",SUM(E$24:$E58),ROUND( D59,2))</f>
        <v>#REF!</v>
      </c>
      <c r="F59" s="25" t="e">
        <f t="shared" si="2"/>
        <v>#REF!</v>
      </c>
      <c r="G59" s="25" t="e">
        <f>IF(B59="","",IF(B59="totale",SUM(G$24:G58),F59))</f>
        <v>#REF!</v>
      </c>
      <c r="H59" s="25" t="e">
        <f>IF(B59="Totale",SUM($H$24:H58),IF(B59="","",(($I$16-F59))))</f>
        <v>#REF!</v>
      </c>
      <c r="I59" s="26" t="e">
        <f t="shared" si="3"/>
        <v>#REF!</v>
      </c>
      <c r="J59" s="33"/>
    </row>
    <row r="60" spans="2:10" ht="15" x14ac:dyDescent="0.3">
      <c r="B60" s="103" t="e">
        <f t="shared" si="4"/>
        <v>#REF!</v>
      </c>
      <c r="C60" s="52" t="e">
        <f t="shared" si="5"/>
        <v>#REF!</v>
      </c>
      <c r="D60" s="96" t="e">
        <f>IF(B60="Totale",SUM($D$24:D59),IF(B60="","",IF(B60=$I$15,$E$15-(SUM($D$24:D59)),(($A$6*(1/((1+$I$17)^($I$15-B59))))))))</f>
        <v>#REF!</v>
      </c>
      <c r="E60" s="25" t="e">
        <f>IF(B61="totale",SUM(E$24:$E59),ROUND( D60,2))</f>
        <v>#REF!</v>
      </c>
      <c r="F60" s="25" t="e">
        <f t="shared" si="2"/>
        <v>#REF!</v>
      </c>
      <c r="G60" s="25" t="e">
        <f>IF(B60="","",IF(B60="totale",SUM(G$24:G59),F60))</f>
        <v>#REF!</v>
      </c>
      <c r="H60" s="25" t="e">
        <f>IF(B60="Totale",SUM($H$24:H59),IF(B60="","",(($I$16-F60))))</f>
        <v>#REF!</v>
      </c>
      <c r="I60" s="26" t="e">
        <f t="shared" si="3"/>
        <v>#REF!</v>
      </c>
      <c r="J60" s="33"/>
    </row>
    <row r="61" spans="2:10" ht="15" x14ac:dyDescent="0.3">
      <c r="B61" s="103" t="e">
        <f t="shared" si="4"/>
        <v>#REF!</v>
      </c>
      <c r="C61" s="52" t="e">
        <f t="shared" si="5"/>
        <v>#REF!</v>
      </c>
      <c r="D61" s="96" t="e">
        <f>IF(B61="Totale",SUM($D$24:D60),IF(B61="","",IF(B61=$I$15,$E$15-(SUM($D$24:D60)),(($A$6*(1/((1+$I$17)^($I$15-B60))))))))</f>
        <v>#REF!</v>
      </c>
      <c r="E61" s="25" t="e">
        <f>IF(B62="totale",SUM(E$24:$E60),ROUND( D61,2))</f>
        <v>#REF!</v>
      </c>
      <c r="F61" s="25" t="e">
        <f t="shared" si="2"/>
        <v>#REF!</v>
      </c>
      <c r="G61" s="25" t="e">
        <f>IF(B61="","",IF(B61="totale",SUM(G$24:G60),F61))</f>
        <v>#REF!</v>
      </c>
      <c r="H61" s="25" t="e">
        <f>IF(B61="Totale",SUM($H$24:H60),IF(B61="","",(($I$16-F61))))</f>
        <v>#REF!</v>
      </c>
      <c r="I61" s="26" t="e">
        <f t="shared" si="3"/>
        <v>#REF!</v>
      </c>
      <c r="J61" s="33"/>
    </row>
    <row r="62" spans="2:10" ht="15" x14ac:dyDescent="0.3">
      <c r="B62" s="103" t="e">
        <f t="shared" si="4"/>
        <v>#REF!</v>
      </c>
      <c r="C62" s="52" t="e">
        <f t="shared" si="5"/>
        <v>#REF!</v>
      </c>
      <c r="D62" s="96" t="e">
        <f>IF(B62="Totale",SUM($D$24:D61),IF(B62="","",IF(B62=$I$15,$E$15-(SUM($D$24:D61)),(($A$6*(1/((1+$I$17)^($I$15-B61))))))))</f>
        <v>#REF!</v>
      </c>
      <c r="E62" s="25" t="e">
        <f>IF(B63="totale",SUM(E$24:$E61),ROUND( D62,2))</f>
        <v>#REF!</v>
      </c>
      <c r="F62" s="25" t="e">
        <f t="shared" si="2"/>
        <v>#REF!</v>
      </c>
      <c r="G62" s="25" t="e">
        <f>IF(B62="","",IF(B62="totale",SUM(G$24:G61),F62))</f>
        <v>#REF!</v>
      </c>
      <c r="H62" s="25" t="e">
        <f>IF(B62="Totale",SUM($H$24:H61),IF(B62="","",(($I$16-F62))))</f>
        <v>#REF!</v>
      </c>
      <c r="I62" s="26" t="e">
        <f t="shared" si="3"/>
        <v>#REF!</v>
      </c>
      <c r="J62" s="33"/>
    </row>
    <row r="63" spans="2:10" ht="15" x14ac:dyDescent="0.3">
      <c r="B63" s="103" t="e">
        <f t="shared" si="4"/>
        <v>#REF!</v>
      </c>
      <c r="C63" s="52" t="e">
        <f t="shared" si="5"/>
        <v>#REF!</v>
      </c>
      <c r="D63" s="96" t="e">
        <f>IF(B63="Totale",SUM($D$24:D62),IF(B63="","",IF(B63=$I$15,$E$15-(SUM($D$24:D62)),(($A$6*(1/((1+$I$17)^($I$15-B62))))))))</f>
        <v>#REF!</v>
      </c>
      <c r="E63" s="25" t="e">
        <f>IF(B64="totale",SUM(E$24:$E62),ROUND( D63,2))</f>
        <v>#REF!</v>
      </c>
      <c r="F63" s="25" t="e">
        <f t="shared" si="2"/>
        <v>#REF!</v>
      </c>
      <c r="G63" s="25" t="e">
        <f>IF(B63="","",IF(B63="totale",SUM(G$24:G62),F63))</f>
        <v>#REF!</v>
      </c>
      <c r="H63" s="25" t="e">
        <f>IF(B63="Totale",SUM($H$24:H62),IF(B63="","",(($I$16-F63))))</f>
        <v>#REF!</v>
      </c>
      <c r="I63" s="26" t="e">
        <f t="shared" si="3"/>
        <v>#REF!</v>
      </c>
      <c r="J63" s="33"/>
    </row>
    <row r="64" spans="2:10" ht="15" x14ac:dyDescent="0.3">
      <c r="B64" s="103" t="e">
        <f t="shared" si="4"/>
        <v>#REF!</v>
      </c>
      <c r="C64" s="52" t="e">
        <f t="shared" si="5"/>
        <v>#REF!</v>
      </c>
      <c r="D64" s="96" t="e">
        <f>IF(B64="Totale",SUM($D$24:D63),IF(B64="","",IF(B64=$I$15,$E$15-(SUM($D$24:D63)),(($A$6*(1/((1+$I$17)^($I$15-B63))))))))</f>
        <v>#REF!</v>
      </c>
      <c r="E64" s="25" t="e">
        <f>IF(B65="totale",SUM(E$24:$E63),ROUND( D64,2))</f>
        <v>#REF!</v>
      </c>
      <c r="F64" s="25" t="e">
        <f t="shared" si="2"/>
        <v>#REF!</v>
      </c>
      <c r="G64" s="25" t="e">
        <f>IF(B64="","",IF(B64="totale",SUM(G$24:G63),F64))</f>
        <v>#REF!</v>
      </c>
      <c r="H64" s="25" t="e">
        <f>IF(B64="Totale",SUM($H$24:H63),IF(B64="","",(($I$16-F64))))</f>
        <v>#REF!</v>
      </c>
      <c r="I64" s="26" t="e">
        <f t="shared" si="3"/>
        <v>#REF!</v>
      </c>
      <c r="J64" s="33"/>
    </row>
    <row r="65" spans="2:10" ht="15" x14ac:dyDescent="0.3">
      <c r="B65" s="103" t="e">
        <f t="shared" si="4"/>
        <v>#REF!</v>
      </c>
      <c r="C65" s="52" t="e">
        <f t="shared" si="5"/>
        <v>#REF!</v>
      </c>
      <c r="D65" s="96" t="e">
        <f>IF(B65="Totale",SUM($D$24:D64),IF(B65="","",IF(B65=$I$15,$E$15-(SUM($D$24:D64)),(($A$6*(1/((1+$I$17)^($I$15-B64))))))))</f>
        <v>#REF!</v>
      </c>
      <c r="E65" s="25" t="e">
        <f>IF(B66="totale",SUM(E$24:$E64),ROUND( D65,2))</f>
        <v>#REF!</v>
      </c>
      <c r="F65" s="25" t="e">
        <f t="shared" si="2"/>
        <v>#REF!</v>
      </c>
      <c r="G65" s="25" t="e">
        <f>IF(B65="","",IF(B65="totale",SUM(G$24:G64),F65))</f>
        <v>#REF!</v>
      </c>
      <c r="H65" s="25" t="e">
        <f>IF(B65="Totale",SUM($H$24:H64),IF(B65="","",(($I$16-F65))))</f>
        <v>#REF!</v>
      </c>
      <c r="I65" s="26" t="e">
        <f t="shared" si="3"/>
        <v>#REF!</v>
      </c>
      <c r="J65" s="33"/>
    </row>
    <row r="66" spans="2:10" ht="15" x14ac:dyDescent="0.3">
      <c r="B66" s="103" t="e">
        <f t="shared" si="4"/>
        <v>#REF!</v>
      </c>
      <c r="C66" s="52" t="e">
        <f t="shared" si="5"/>
        <v>#REF!</v>
      </c>
      <c r="D66" s="96" t="e">
        <f>IF(B66="Totale",SUM($D$24:D65),IF(B66="","",IF(B66=$I$15,$E$15-(SUM($D$24:D65)),(($A$6*(1/((1+$I$17)^($I$15-B65))))))))</f>
        <v>#REF!</v>
      </c>
      <c r="E66" s="25" t="e">
        <f>IF(B67="totale",SUM(E$24:$E65),ROUND( D66,2))</f>
        <v>#REF!</v>
      </c>
      <c r="F66" s="25" t="e">
        <f t="shared" si="2"/>
        <v>#REF!</v>
      </c>
      <c r="G66" s="25" t="e">
        <f>IF(B66="","",IF(B66="totale",SUM(G$24:G65),F66))</f>
        <v>#REF!</v>
      </c>
      <c r="H66" s="25" t="e">
        <f>IF(B66="Totale",SUM($H$24:H65),IF(B66="","",(($I$16-F66))))</f>
        <v>#REF!</v>
      </c>
      <c r="I66" s="26" t="e">
        <f t="shared" si="3"/>
        <v>#REF!</v>
      </c>
      <c r="J66" s="33"/>
    </row>
    <row r="67" spans="2:10" ht="15" x14ac:dyDescent="0.3">
      <c r="B67" s="103" t="e">
        <f t="shared" si="4"/>
        <v>#REF!</v>
      </c>
      <c r="C67" s="52" t="e">
        <f t="shared" si="5"/>
        <v>#REF!</v>
      </c>
      <c r="D67" s="96" t="e">
        <f>IF(B67="Totale",SUM($D$24:D66),IF(B67="","",IF(B67=$I$15,$E$15-(SUM($D$24:D66)),(($A$6*(1/((1+$I$17)^($I$15-B66))))))))</f>
        <v>#REF!</v>
      </c>
      <c r="E67" s="25" t="e">
        <f>IF(B68="totale",SUM(E$24:$E66),ROUND( D67,2))</f>
        <v>#REF!</v>
      </c>
      <c r="F67" s="25" t="e">
        <f t="shared" si="2"/>
        <v>#REF!</v>
      </c>
      <c r="G67" s="25" t="e">
        <f>IF(B67="","",IF(B67="totale",SUM(G$24:G66),F67))</f>
        <v>#REF!</v>
      </c>
      <c r="H67" s="25" t="e">
        <f>IF(B67="Totale",SUM($H$24:H66),IF(B67="","",(($I$16-F67))))</f>
        <v>#REF!</v>
      </c>
      <c r="I67" s="26" t="e">
        <f t="shared" si="3"/>
        <v>#REF!</v>
      </c>
      <c r="J67" s="33"/>
    </row>
    <row r="68" spans="2:10" ht="15" x14ac:dyDescent="0.3">
      <c r="B68" s="103" t="e">
        <f t="shared" si="4"/>
        <v>#REF!</v>
      </c>
      <c r="C68" s="52" t="e">
        <f t="shared" si="5"/>
        <v>#REF!</v>
      </c>
      <c r="D68" s="96" t="e">
        <f>IF(B68="Totale",SUM($D$24:D67),IF(B68="","",IF(B68=$I$15,$E$15-(SUM($D$24:D67)),(($A$6*(1/((1+$I$17)^($I$15-B67))))))))</f>
        <v>#REF!</v>
      </c>
      <c r="E68" s="25" t="e">
        <f>IF(B69="totale",SUM(E$24:$E67),ROUND( D68,2))</f>
        <v>#REF!</v>
      </c>
      <c r="F68" s="25" t="e">
        <f t="shared" si="2"/>
        <v>#REF!</v>
      </c>
      <c r="G68" s="25" t="e">
        <f>IF(B68="","",IF(B68="totale",SUM(G$24:G67),F68))</f>
        <v>#REF!</v>
      </c>
      <c r="H68" s="25" t="e">
        <f>IF(B68="Totale",SUM($H$24:H67),IF(B68="","",(($I$16-F68))))</f>
        <v>#REF!</v>
      </c>
      <c r="I68" s="26" t="e">
        <f t="shared" si="3"/>
        <v>#REF!</v>
      </c>
      <c r="J68" s="33"/>
    </row>
    <row r="69" spans="2:10" ht="15" x14ac:dyDescent="0.3">
      <c r="B69" s="103" t="e">
        <f t="shared" si="4"/>
        <v>#REF!</v>
      </c>
      <c r="C69" s="52" t="e">
        <f t="shared" si="5"/>
        <v>#REF!</v>
      </c>
      <c r="D69" s="96" t="e">
        <f>IF(B69="Totale",SUM($D$24:D68),IF(B69="","",IF(B69=$I$15,$E$15-(SUM($D$24:D68)),(($A$6*(1/((1+$I$17)^($I$15-B68))))))))</f>
        <v>#REF!</v>
      </c>
      <c r="E69" s="25" t="e">
        <f>IF(B70="totale",SUM(E$24:$E68),ROUND( D69,2))</f>
        <v>#REF!</v>
      </c>
      <c r="F69" s="25" t="e">
        <f t="shared" si="2"/>
        <v>#REF!</v>
      </c>
      <c r="G69" s="25" t="e">
        <f>IF(B69="","",IF(B69="totale",SUM(G$24:G68),F69))</f>
        <v>#REF!</v>
      </c>
      <c r="H69" s="25" t="e">
        <f>IF(B69="Totale",SUM($H$24:H68),IF(B69="","",(($I$16-F69))))</f>
        <v>#REF!</v>
      </c>
      <c r="I69" s="26" t="e">
        <f t="shared" si="3"/>
        <v>#REF!</v>
      </c>
      <c r="J69" s="33"/>
    </row>
    <row r="70" spans="2:10" ht="15" x14ac:dyDescent="0.3">
      <c r="B70" s="103" t="e">
        <f t="shared" si="4"/>
        <v>#REF!</v>
      </c>
      <c r="C70" s="52" t="e">
        <f t="shared" si="5"/>
        <v>#REF!</v>
      </c>
      <c r="D70" s="96" t="e">
        <f>IF(B70="Totale",SUM($D$24:D69),IF(B70="","",IF(B70=$I$15,$E$15-(SUM($D$24:D69)),(($A$6*(1/((1+$I$17)^($I$15-B69))))))))</f>
        <v>#REF!</v>
      </c>
      <c r="E70" s="25" t="e">
        <f>IF(B71="totale",SUM(E$24:$E69),ROUND( D70,2))</f>
        <v>#REF!</v>
      </c>
      <c r="F70" s="25" t="e">
        <f t="shared" si="2"/>
        <v>#REF!</v>
      </c>
      <c r="G70" s="25" t="e">
        <f>IF(B70="","",IF(B70="totale",SUM(G$24:G69),F70))</f>
        <v>#REF!</v>
      </c>
      <c r="H70" s="25" t="e">
        <f>IF(B70="Totale",SUM($H$24:H69),IF(B70="","",(($I$16-F70))))</f>
        <v>#REF!</v>
      </c>
      <c r="I70" s="26" t="e">
        <f t="shared" si="3"/>
        <v>#REF!</v>
      </c>
      <c r="J70" s="33"/>
    </row>
    <row r="71" spans="2:10" ht="15" x14ac:dyDescent="0.3">
      <c r="B71" s="103" t="e">
        <f t="shared" si="4"/>
        <v>#REF!</v>
      </c>
      <c r="C71" s="52" t="e">
        <f t="shared" si="5"/>
        <v>#REF!</v>
      </c>
      <c r="D71" s="96" t="e">
        <f>IF(B71="Totale",SUM($D$24:D70),IF(B71="","",IF(B71=$I$15,$E$15-(SUM($D$24:D70)),(($A$6*(1/((1+$I$17)^($I$15-B70))))))))</f>
        <v>#REF!</v>
      </c>
      <c r="E71" s="25" t="e">
        <f>IF(B72="totale",SUM(E$24:$E70),ROUND( D71,2))</f>
        <v>#REF!</v>
      </c>
      <c r="F71" s="25" t="e">
        <f t="shared" si="2"/>
        <v>#REF!</v>
      </c>
      <c r="G71" s="25" t="e">
        <f>IF(B71="","",IF(B71="totale",SUM(G$24:G70),F71))</f>
        <v>#REF!</v>
      </c>
      <c r="H71" s="25" t="e">
        <f>IF(B71="Totale",SUM($H$24:H70),IF(B71="","",(($I$16-F71))))</f>
        <v>#REF!</v>
      </c>
      <c r="I71" s="26" t="e">
        <f t="shared" si="3"/>
        <v>#REF!</v>
      </c>
      <c r="J71" s="33"/>
    </row>
    <row r="72" spans="2:10" ht="15" x14ac:dyDescent="0.3">
      <c r="B72" s="103" t="e">
        <f t="shared" si="4"/>
        <v>#REF!</v>
      </c>
      <c r="C72" s="52" t="e">
        <f t="shared" si="5"/>
        <v>#REF!</v>
      </c>
      <c r="D72" s="96" t="e">
        <f>IF(B72="Totale",SUM($D$24:D71),IF(B72="","",IF(B72=$I$15,$E$15-(SUM($D$24:D71)),(($A$6*(1/((1+$I$17)^($I$15-B71))))))))</f>
        <v>#REF!</v>
      </c>
      <c r="E72" s="25" t="e">
        <f>IF(B73="totale",SUM(E$24:$E71),ROUND( D72,2))</f>
        <v>#REF!</v>
      </c>
      <c r="F72" s="25" t="e">
        <f t="shared" si="2"/>
        <v>#REF!</v>
      </c>
      <c r="G72" s="25" t="e">
        <f>IF(B72="","",IF(B72="totale",SUM(G$24:G71),F72))</f>
        <v>#REF!</v>
      </c>
      <c r="H72" s="25" t="e">
        <f>IF(B72="Totale",SUM($H$24:H71),IF(B72="","",(($I$16-F72))))</f>
        <v>#REF!</v>
      </c>
      <c r="I72" s="26" t="e">
        <f t="shared" si="3"/>
        <v>#REF!</v>
      </c>
      <c r="J72" s="33"/>
    </row>
    <row r="73" spans="2:10" ht="15" x14ac:dyDescent="0.3">
      <c r="B73" s="103" t="e">
        <f t="shared" si="4"/>
        <v>#REF!</v>
      </c>
      <c r="C73" s="52" t="e">
        <f t="shared" si="5"/>
        <v>#REF!</v>
      </c>
      <c r="D73" s="96" t="e">
        <f>IF(B73="Totale",SUM($D$24:D72),IF(B73="","",IF(B73=$I$15,$E$15-(SUM($D$24:D72)),(($A$6*(1/((1+$I$17)^($I$15-B72))))))))</f>
        <v>#REF!</v>
      </c>
      <c r="E73" s="25" t="e">
        <f>IF(B74="totale",SUM(E$24:$E72),ROUND( D73,2))</f>
        <v>#REF!</v>
      </c>
      <c r="F73" s="25" t="e">
        <f t="shared" si="2"/>
        <v>#REF!</v>
      </c>
      <c r="G73" s="25" t="e">
        <f>IF(B73="","",IF(B73="totale",SUM(G$24:G72),F73))</f>
        <v>#REF!</v>
      </c>
      <c r="H73" s="25" t="e">
        <f>IF(B73="Totale",SUM($H$24:H72),IF(B73="","",(($I$16-F73))))</f>
        <v>#REF!</v>
      </c>
      <c r="I73" s="26" t="e">
        <f t="shared" si="3"/>
        <v>#REF!</v>
      </c>
      <c r="J73" s="33"/>
    </row>
    <row r="74" spans="2:10" ht="15" x14ac:dyDescent="0.3">
      <c r="B74" s="103" t="e">
        <f t="shared" si="4"/>
        <v>#REF!</v>
      </c>
      <c r="C74" s="52" t="e">
        <f t="shared" si="5"/>
        <v>#REF!</v>
      </c>
      <c r="D74" s="96" t="e">
        <f>IF(B74="Totale",SUM($D$24:D73),IF(B74="","",IF(B74=$I$15,$E$15-(SUM($D$24:D73)),(($A$6*(1/((1+$I$17)^($I$15-B73))))))))</f>
        <v>#REF!</v>
      </c>
      <c r="E74" s="25" t="e">
        <f>IF(B75="totale",SUM(E$24:$E73),ROUND( D74,2))</f>
        <v>#REF!</v>
      </c>
      <c r="F74" s="25" t="e">
        <f t="shared" si="2"/>
        <v>#REF!</v>
      </c>
      <c r="G74" s="25" t="e">
        <f>IF(B74="","",IF(B74="totale",SUM(G$24:G73),F74))</f>
        <v>#REF!</v>
      </c>
      <c r="H74" s="25" t="e">
        <f>IF(B74="Totale",SUM($H$24:H73),IF(B74="","",(($I$16-F74))))</f>
        <v>#REF!</v>
      </c>
      <c r="I74" s="26" t="e">
        <f t="shared" si="3"/>
        <v>#REF!</v>
      </c>
      <c r="J74" s="33"/>
    </row>
    <row r="75" spans="2:10" ht="15" x14ac:dyDescent="0.3">
      <c r="B75" s="103" t="e">
        <f t="shared" si="4"/>
        <v>#REF!</v>
      </c>
      <c r="C75" s="52" t="e">
        <f t="shared" si="5"/>
        <v>#REF!</v>
      </c>
      <c r="D75" s="96" t="e">
        <f>IF(B75="Totale",SUM($D$24:D74),IF(B75="","",IF(B75=$I$15,$E$15-(SUM($D$24:D74)),(($A$6*(1/((1+$I$17)^($I$15-B74))))))))</f>
        <v>#REF!</v>
      </c>
      <c r="E75" s="25" t="e">
        <f>IF(B76="totale",SUM(E$24:$E74),ROUND( D75,2))</f>
        <v>#REF!</v>
      </c>
      <c r="F75" s="25" t="e">
        <f t="shared" si="2"/>
        <v>#REF!</v>
      </c>
      <c r="G75" s="25" t="e">
        <f>IF(B75="","",IF(B75="totale",SUM(G$24:G74),F75))</f>
        <v>#REF!</v>
      </c>
      <c r="H75" s="25" t="e">
        <f>IF(B75="Totale",SUM($H$24:H74),IF(B75="","",(($I$16-F75))))</f>
        <v>#REF!</v>
      </c>
      <c r="I75" s="26" t="e">
        <f t="shared" si="3"/>
        <v>#REF!</v>
      </c>
      <c r="J75" s="33"/>
    </row>
    <row r="76" spans="2:10" ht="15" x14ac:dyDescent="0.3">
      <c r="B76" s="103" t="e">
        <f t="shared" si="4"/>
        <v>#REF!</v>
      </c>
      <c r="C76" s="52" t="e">
        <f t="shared" si="5"/>
        <v>#REF!</v>
      </c>
      <c r="D76" s="96" t="e">
        <f>IF(B76="Totale",SUM($D$24:D75),IF(B76="","",IF(B76=$I$15,$E$15-(SUM($D$24:D75)),(($A$6*(1/((1+$I$17)^($I$15-B75))))))))</f>
        <v>#REF!</v>
      </c>
      <c r="E76" s="25" t="e">
        <f>IF(B77="totale",SUM(E$24:$E75),ROUND( D76,2))</f>
        <v>#REF!</v>
      </c>
      <c r="F76" s="25" t="e">
        <f t="shared" si="2"/>
        <v>#REF!</v>
      </c>
      <c r="G76" s="25" t="e">
        <f>IF(B76="","",IF(B76="totale",SUM(G$24:G75),F76))</f>
        <v>#REF!</v>
      </c>
      <c r="H76" s="25" t="e">
        <f>IF(B76="Totale",SUM($H$24:H75),IF(B76="","",(($I$16-F76))))</f>
        <v>#REF!</v>
      </c>
      <c r="I76" s="26" t="e">
        <f t="shared" si="3"/>
        <v>#REF!</v>
      </c>
      <c r="J76" s="33"/>
    </row>
    <row r="77" spans="2:10" ht="15" x14ac:dyDescent="0.3">
      <c r="B77" s="103" t="e">
        <f t="shared" si="4"/>
        <v>#REF!</v>
      </c>
      <c r="C77" s="52" t="e">
        <f t="shared" si="5"/>
        <v>#REF!</v>
      </c>
      <c r="D77" s="96" t="e">
        <f>IF(B77="Totale",SUM($D$24:D76),IF(B77="","",IF(B77=$I$15,$E$15-(SUM($D$24:D76)),(($A$6*(1/((1+$I$17)^($I$15-B76))))))))</f>
        <v>#REF!</v>
      </c>
      <c r="E77" s="25" t="e">
        <f>IF(B78="totale",SUM(E$24:$E76),ROUND( D77,2))</f>
        <v>#REF!</v>
      </c>
      <c r="F77" s="25" t="e">
        <f t="shared" si="2"/>
        <v>#REF!</v>
      </c>
      <c r="G77" s="25" t="e">
        <f>IF(B77="","",IF(B77="totale",SUM(G$24:G76),F77))</f>
        <v>#REF!</v>
      </c>
      <c r="H77" s="25" t="e">
        <f>IF(B77="Totale",SUM($H$24:H76),IF(B77="","",(($I$16-F77))))</f>
        <v>#REF!</v>
      </c>
      <c r="I77" s="26" t="e">
        <f t="shared" si="3"/>
        <v>#REF!</v>
      </c>
      <c r="J77" s="33"/>
    </row>
    <row r="78" spans="2:10" ht="15" x14ac:dyDescent="0.3">
      <c r="B78" s="103" t="e">
        <f t="shared" si="4"/>
        <v>#REF!</v>
      </c>
      <c r="C78" s="52" t="e">
        <f t="shared" si="5"/>
        <v>#REF!</v>
      </c>
      <c r="D78" s="96" t="e">
        <f>IF(B78="Totale",SUM($D$24:D77),IF(B78="","",IF(B78=$I$15,$E$15-(SUM($D$24:D77)),(($A$6*(1/((1+$I$17)^($I$15-B77))))))))</f>
        <v>#REF!</v>
      </c>
      <c r="E78" s="25" t="e">
        <f>IF(B79="totale",SUM(E$24:$E77),ROUND( D78,2))</f>
        <v>#REF!</v>
      </c>
      <c r="F78" s="25" t="e">
        <f t="shared" si="2"/>
        <v>#REF!</v>
      </c>
      <c r="G78" s="25" t="e">
        <f>IF(B78="","",IF(B78="totale",SUM(G$24:G77),F78))</f>
        <v>#REF!</v>
      </c>
      <c r="H78" s="25" t="e">
        <f>IF(B78="Totale",SUM($H$24:H77),IF(B78="","",(($I$16-F78))))</f>
        <v>#REF!</v>
      </c>
      <c r="I78" s="26" t="e">
        <f t="shared" si="3"/>
        <v>#REF!</v>
      </c>
      <c r="J78" s="33"/>
    </row>
    <row r="79" spans="2:10" ht="15" x14ac:dyDescent="0.3">
      <c r="B79" s="103" t="e">
        <f t="shared" si="4"/>
        <v>#REF!</v>
      </c>
      <c r="C79" s="52" t="e">
        <f t="shared" si="5"/>
        <v>#REF!</v>
      </c>
      <c r="D79" s="96" t="e">
        <f>IF(B79="Totale",SUM($D$24:D78),IF(B79="","",IF(B79=$I$15,$E$15-(SUM($D$24:D78)),(($A$6*(1/((1+$I$17)^($I$15-B78))))))))</f>
        <v>#REF!</v>
      </c>
      <c r="E79" s="25" t="e">
        <f>IF(B80="totale",SUM(E$24:$E78),ROUND( D79,2))</f>
        <v>#REF!</v>
      </c>
      <c r="F79" s="25" t="e">
        <f t="shared" si="2"/>
        <v>#REF!</v>
      </c>
      <c r="G79" s="25" t="e">
        <f>IF(B79="","",IF(B79="totale",SUM(G$24:G78),F79))</f>
        <v>#REF!</v>
      </c>
      <c r="H79" s="25" t="e">
        <f>IF(B79="Totale",SUM($H$24:H78),IF(B79="","",(($I$16-F79))))</f>
        <v>#REF!</v>
      </c>
      <c r="I79" s="26" t="e">
        <f t="shared" si="3"/>
        <v>#REF!</v>
      </c>
      <c r="J79" s="33"/>
    </row>
    <row r="80" spans="2:10" ht="15" x14ac:dyDescent="0.3">
      <c r="B80" s="103" t="e">
        <f t="shared" si="4"/>
        <v>#REF!</v>
      </c>
      <c r="C80" s="52" t="e">
        <f t="shared" si="5"/>
        <v>#REF!</v>
      </c>
      <c r="D80" s="96" t="e">
        <f>IF(B80="Totale",SUM($D$24:D79),IF(B80="","",IF(B80=$I$15,$E$15-(SUM($D$24:D79)),(($A$6*(1/((1+$I$17)^($I$15-B79))))))))</f>
        <v>#REF!</v>
      </c>
      <c r="E80" s="25" t="e">
        <f>IF(B81="totale",SUM(E$24:$E79),ROUND( D80,2))</f>
        <v>#REF!</v>
      </c>
      <c r="F80" s="25" t="e">
        <f t="shared" si="2"/>
        <v>#REF!</v>
      </c>
      <c r="G80" s="25" t="e">
        <f>IF(B80="","",IF(B80="totale",SUM(G$24:G79),F80))</f>
        <v>#REF!</v>
      </c>
      <c r="H80" s="25" t="e">
        <f>IF(B80="Totale",SUM($H$24:H79),IF(B80="","",(($I$16-F80))))</f>
        <v>#REF!</v>
      </c>
      <c r="I80" s="26" t="e">
        <f t="shared" si="3"/>
        <v>#REF!</v>
      </c>
      <c r="J80" s="33"/>
    </row>
    <row r="81" spans="2:10" ht="15" x14ac:dyDescent="0.3">
      <c r="B81" s="103" t="e">
        <f t="shared" si="4"/>
        <v>#REF!</v>
      </c>
      <c r="C81" s="52" t="e">
        <f t="shared" si="5"/>
        <v>#REF!</v>
      </c>
      <c r="D81" s="96" t="e">
        <f>IF(B81="Totale",SUM($D$24:D80),IF(B81="","",IF(B81=$I$15,$E$15-(SUM($D$24:D80)),(($A$6*(1/((1+$I$17)^($I$15-B80))))))))</f>
        <v>#REF!</v>
      </c>
      <c r="E81" s="25" t="e">
        <f>IF(B82="totale",SUM(E$24:$E80),ROUND( D81,2))</f>
        <v>#REF!</v>
      </c>
      <c r="F81" s="25" t="e">
        <f t="shared" si="2"/>
        <v>#REF!</v>
      </c>
      <c r="G81" s="25" t="e">
        <f>IF(B81="","",IF(B81="totale",SUM(G$24:G80),F81))</f>
        <v>#REF!</v>
      </c>
      <c r="H81" s="25" t="e">
        <f>IF(B81="Totale",SUM($H$24:H80),IF(B81="","",(($I$16-F81))))</f>
        <v>#REF!</v>
      </c>
      <c r="I81" s="26" t="e">
        <f t="shared" si="3"/>
        <v>#REF!</v>
      </c>
      <c r="J81" s="33"/>
    </row>
    <row r="82" spans="2:10" ht="15" x14ac:dyDescent="0.3">
      <c r="B82" s="103" t="e">
        <f t="shared" si="4"/>
        <v>#REF!</v>
      </c>
      <c r="C82" s="52" t="e">
        <f t="shared" si="5"/>
        <v>#REF!</v>
      </c>
      <c r="D82" s="96" t="e">
        <f>IF(B82="Totale",SUM($D$24:D81),IF(B82="","",IF(B82=$I$15,$E$15-(SUM($D$24:D81)),(($A$6*(1/((1+$I$17)^($I$15-B81))))))))</f>
        <v>#REF!</v>
      </c>
      <c r="E82" s="25" t="e">
        <f>IF(B83="totale",SUM(E$24:$E81),ROUND( D82,2))</f>
        <v>#REF!</v>
      </c>
      <c r="F82" s="25" t="e">
        <f t="shared" si="2"/>
        <v>#REF!</v>
      </c>
      <c r="G82" s="25" t="e">
        <f>IF(B82="","",IF(B82="totale",SUM(G$24:G81),F82))</f>
        <v>#REF!</v>
      </c>
      <c r="H82" s="25" t="e">
        <f>IF(B82="Totale",SUM($H$24:H81),IF(B82="","",(($I$16-F82))))</f>
        <v>#REF!</v>
      </c>
      <c r="I82" s="26" t="e">
        <f t="shared" si="3"/>
        <v>#REF!</v>
      </c>
      <c r="J82" s="33"/>
    </row>
    <row r="83" spans="2:10" ht="15" x14ac:dyDescent="0.3">
      <c r="B83" s="103" t="e">
        <f t="shared" si="4"/>
        <v>#REF!</v>
      </c>
      <c r="C83" s="52" t="e">
        <f t="shared" si="5"/>
        <v>#REF!</v>
      </c>
      <c r="D83" s="96" t="e">
        <f>IF(B83="Totale",SUM($D$24:D82),IF(B83="","",IF(B83=$I$15,$E$15-(SUM($D$24:D82)),(($A$6*(1/((1+$I$17)^($I$15-B82))))))))</f>
        <v>#REF!</v>
      </c>
      <c r="E83" s="25" t="e">
        <f>IF(B84="totale",SUM(E$24:$E82),ROUND( D83,2))</f>
        <v>#REF!</v>
      </c>
      <c r="F83" s="25" t="e">
        <f t="shared" si="2"/>
        <v>#REF!</v>
      </c>
      <c r="G83" s="25" t="e">
        <f>IF(B83="","",IF(B83="totale",SUM(G$24:G82),F83))</f>
        <v>#REF!</v>
      </c>
      <c r="H83" s="25" t="e">
        <f>IF(B83="Totale",SUM($H$24:H82),IF(B83="","",(($I$16-F83))))</f>
        <v>#REF!</v>
      </c>
      <c r="I83" s="26" t="e">
        <f t="shared" si="3"/>
        <v>#REF!</v>
      </c>
      <c r="J83" s="111"/>
    </row>
    <row r="84" spans="2:10" ht="15" x14ac:dyDescent="0.3">
      <c r="B84" s="103" t="e">
        <f t="shared" ref="B84:B147" si="6">IF($I$15=0,"",IF($I$15&lt;&gt;B83,IF(B83="Totale","",IF(B83="","",B83+1)),"Totale"))</f>
        <v>#REF!</v>
      </c>
      <c r="C84" s="52" t="e">
        <f t="shared" ref="C84:C147" si="7">IF($E$17="s",IF($I$15&lt;&gt;B83,IF(B83="Totale","",IF(B83="","",DATE(YEAR(C83),MONTH(C83)+6,DAY(C83)))),""),IF($I$15&lt;&gt;B83,IF(B83="Totale","",IF(B83="","",DATE(YEAR(C83),MONTH(C83)+1,DAY(C83)))),""))</f>
        <v>#REF!</v>
      </c>
      <c r="D84" s="96" t="e">
        <f>IF(B84="Totale",SUM($D$24:D83),IF(B84="","",IF(B84=$I$15,$E$15-(SUM($D$24:D83)),(($A$6*(1/((1+$I$17)^($I$15-B83))))))))</f>
        <v>#REF!</v>
      </c>
      <c r="E84" s="25" t="e">
        <f>IF(B85="totale",SUM(E$24:$E83),ROUND( D84,2))</f>
        <v>#REF!</v>
      </c>
      <c r="F84" s="25" t="e">
        <f t="shared" ref="F84:F147" si="8">IF(B85="totale",$E$15-E84,E84)</f>
        <v>#REF!</v>
      </c>
      <c r="G84" s="25" t="e">
        <f>IF(B84="","",IF(B84="totale",SUM(G$24:G83),F84))</f>
        <v>#REF!</v>
      </c>
      <c r="H84" s="25" t="e">
        <f>IF(B84="Totale",SUM($H$24:H83),IF(B84="","",(($I$16-F84))))</f>
        <v>#REF!</v>
      </c>
      <c r="I84" s="26" t="e">
        <f t="shared" ref="I84:I147" si="9">IF(B84="Totale",SUM(G84:H84),IF(B84="","",G84+H84))</f>
        <v>#REF!</v>
      </c>
      <c r="J84" s="111"/>
    </row>
    <row r="85" spans="2:10" ht="15" x14ac:dyDescent="0.3">
      <c r="B85" s="103" t="e">
        <f t="shared" si="6"/>
        <v>#REF!</v>
      </c>
      <c r="C85" s="52" t="e">
        <f t="shared" si="7"/>
        <v>#REF!</v>
      </c>
      <c r="D85" s="96" t="e">
        <f>IF(B85="Totale",SUM($D$24:D84),IF(B85="","",IF(B85=$I$15,$E$15-(SUM($D$24:D84)),(($A$6*(1/((1+$I$17)^($I$15-B84))))))))</f>
        <v>#REF!</v>
      </c>
      <c r="E85" s="25" t="e">
        <f>IF(B86="totale",SUM(E$24:$E84),ROUND( D85,2))</f>
        <v>#REF!</v>
      </c>
      <c r="F85" s="25" t="e">
        <f t="shared" si="8"/>
        <v>#REF!</v>
      </c>
      <c r="G85" s="25" t="e">
        <f>IF(B85="","",IF(B85="totale",SUM(G$24:G84),F85))</f>
        <v>#REF!</v>
      </c>
      <c r="H85" s="25" t="e">
        <f>IF(B85="Totale",SUM($H$24:H84),IF(B85="","",(($I$16-F85))))</f>
        <v>#REF!</v>
      </c>
      <c r="I85" s="26" t="e">
        <f t="shared" si="9"/>
        <v>#REF!</v>
      </c>
      <c r="J85" s="111"/>
    </row>
    <row r="86" spans="2:10" ht="15" x14ac:dyDescent="0.3">
      <c r="B86" s="103" t="e">
        <f t="shared" si="6"/>
        <v>#REF!</v>
      </c>
      <c r="C86" s="52" t="e">
        <f t="shared" si="7"/>
        <v>#REF!</v>
      </c>
      <c r="D86" s="96" t="e">
        <f>IF(B86="Totale",SUM($D$24:D85),IF(B86="","",IF(B86=$I$15,$E$15-(SUM($D$24:D85)),(($A$6*(1/((1+$I$17)^($I$15-B85))))))))</f>
        <v>#REF!</v>
      </c>
      <c r="E86" s="25" t="e">
        <f>IF(B87="totale",SUM(E$24:$E85),ROUND( D86,2))</f>
        <v>#REF!</v>
      </c>
      <c r="F86" s="25" t="e">
        <f t="shared" si="8"/>
        <v>#REF!</v>
      </c>
      <c r="G86" s="25" t="e">
        <f>IF(B86="","",IF(B86="totale",SUM(G$24:G85),F86))</f>
        <v>#REF!</v>
      </c>
      <c r="H86" s="25" t="e">
        <f>IF(B86="Totale",SUM($H$24:H85),IF(B86="","",(($I$16-F86))))</f>
        <v>#REF!</v>
      </c>
      <c r="I86" s="26" t="e">
        <f t="shared" si="9"/>
        <v>#REF!</v>
      </c>
      <c r="J86" s="111"/>
    </row>
    <row r="87" spans="2:10" ht="15" x14ac:dyDescent="0.3">
      <c r="B87" s="103" t="e">
        <f t="shared" si="6"/>
        <v>#REF!</v>
      </c>
      <c r="C87" s="52" t="e">
        <f t="shared" si="7"/>
        <v>#REF!</v>
      </c>
      <c r="D87" s="96" t="e">
        <f>IF(B87="Totale",SUM($D$24:D86),IF(B87="","",IF(B87=$I$15,$E$15-(SUM($D$24:D86)),(($A$6*(1/((1+$I$17)^($I$15-B86))))))))</f>
        <v>#REF!</v>
      </c>
      <c r="E87" s="25" t="e">
        <f>IF(B88="totale",SUM(E$24:$E86),ROUND( D87,2))</f>
        <v>#REF!</v>
      </c>
      <c r="F87" s="25" t="e">
        <f t="shared" si="8"/>
        <v>#REF!</v>
      </c>
      <c r="G87" s="25" t="e">
        <f>IF(B87="","",IF(B87="totale",SUM(G$24:G86),F87))</f>
        <v>#REF!</v>
      </c>
      <c r="H87" s="25" t="e">
        <f>IF(B87="Totale",SUM($H$24:H86),IF(B87="","",(($I$16-F87))))</f>
        <v>#REF!</v>
      </c>
      <c r="I87" s="26" t="e">
        <f t="shared" si="9"/>
        <v>#REF!</v>
      </c>
      <c r="J87" s="111"/>
    </row>
    <row r="88" spans="2:10" ht="15" x14ac:dyDescent="0.3">
      <c r="B88" s="103" t="e">
        <f t="shared" si="6"/>
        <v>#REF!</v>
      </c>
      <c r="C88" s="52" t="e">
        <f t="shared" si="7"/>
        <v>#REF!</v>
      </c>
      <c r="D88" s="96" t="e">
        <f>IF(B88="Totale",SUM($D$24:D87),IF(B88="","",IF(B88=$I$15,$E$15-(SUM($D$24:D87)),(($A$6*(1/((1+$I$17)^($I$15-B87))))))))</f>
        <v>#REF!</v>
      </c>
      <c r="E88" s="25" t="e">
        <f>IF(B89="totale",SUM(E$24:$E87),ROUND( D88,2))</f>
        <v>#REF!</v>
      </c>
      <c r="F88" s="25" t="e">
        <f t="shared" si="8"/>
        <v>#REF!</v>
      </c>
      <c r="G88" s="25" t="e">
        <f>IF(B88="","",IF(B88="totale",SUM(G$24:G87),F88))</f>
        <v>#REF!</v>
      </c>
      <c r="H88" s="25" t="e">
        <f>IF(B88="Totale",SUM($H$24:H87),IF(B88="","",(($I$16-F88))))</f>
        <v>#REF!</v>
      </c>
      <c r="I88" s="26" t="e">
        <f t="shared" si="9"/>
        <v>#REF!</v>
      </c>
      <c r="J88" s="111"/>
    </row>
    <row r="89" spans="2:10" ht="15" x14ac:dyDescent="0.3">
      <c r="B89" s="103" t="e">
        <f t="shared" si="6"/>
        <v>#REF!</v>
      </c>
      <c r="C89" s="52" t="e">
        <f t="shared" si="7"/>
        <v>#REF!</v>
      </c>
      <c r="D89" s="96" t="e">
        <f>IF(B89="Totale",SUM($D$24:D88),IF(B89="","",IF(B89=$I$15,$E$15-(SUM($D$24:D88)),(($A$6*(1/((1+$I$17)^($I$15-B88))))))))</f>
        <v>#REF!</v>
      </c>
      <c r="E89" s="25" t="e">
        <f>IF(B90="totale",SUM(E$24:$E88),ROUND( D89,2))</f>
        <v>#REF!</v>
      </c>
      <c r="F89" s="25" t="e">
        <f t="shared" si="8"/>
        <v>#REF!</v>
      </c>
      <c r="G89" s="25" t="e">
        <f>IF(B89="","",IF(B89="totale",SUM(G$24:G88),F89))</f>
        <v>#REF!</v>
      </c>
      <c r="H89" s="25" t="e">
        <f>IF(B89="Totale",SUM($H$24:H88),IF(B89="","",(($I$16-F89))))</f>
        <v>#REF!</v>
      </c>
      <c r="I89" s="26" t="e">
        <f t="shared" si="9"/>
        <v>#REF!</v>
      </c>
      <c r="J89" s="111"/>
    </row>
    <row r="90" spans="2:10" ht="15" x14ac:dyDescent="0.3">
      <c r="B90" s="103" t="e">
        <f t="shared" si="6"/>
        <v>#REF!</v>
      </c>
      <c r="C90" s="52" t="e">
        <f t="shared" si="7"/>
        <v>#REF!</v>
      </c>
      <c r="D90" s="96" t="e">
        <f>IF(B90="Totale",SUM($D$24:D89),IF(B90="","",IF(B90=$I$15,$E$15-(SUM($D$24:D89)),(($A$6*(1/((1+$I$17)^($I$15-B89))))))))</f>
        <v>#REF!</v>
      </c>
      <c r="E90" s="25" t="e">
        <f>IF(B91="totale",SUM(E$24:$E89),ROUND( D90,2))</f>
        <v>#REF!</v>
      </c>
      <c r="F90" s="25" t="e">
        <f t="shared" si="8"/>
        <v>#REF!</v>
      </c>
      <c r="G90" s="25" t="e">
        <f>IF(B90="","",IF(B90="totale",SUM(G$24:G89),F90))</f>
        <v>#REF!</v>
      </c>
      <c r="H90" s="25" t="e">
        <f>IF(B90="Totale",SUM($H$24:H89),IF(B90="","",(($I$16-F90))))</f>
        <v>#REF!</v>
      </c>
      <c r="I90" s="26" t="e">
        <f t="shared" si="9"/>
        <v>#REF!</v>
      </c>
      <c r="J90" s="111"/>
    </row>
    <row r="91" spans="2:10" ht="15" x14ac:dyDescent="0.3">
      <c r="B91" s="103" t="e">
        <f t="shared" si="6"/>
        <v>#REF!</v>
      </c>
      <c r="C91" s="52" t="e">
        <f t="shared" si="7"/>
        <v>#REF!</v>
      </c>
      <c r="D91" s="96" t="e">
        <f>IF(B91="Totale",SUM($D$24:D90),IF(B91="","",IF(B91=$I$15,$E$15-(SUM($D$24:D90)),(($A$6*(1/((1+$I$17)^($I$15-B90))))))))</f>
        <v>#REF!</v>
      </c>
      <c r="E91" s="25" t="e">
        <f>IF(B92="totale",SUM(E$24:$E90),ROUND( D91,2))</f>
        <v>#REF!</v>
      </c>
      <c r="F91" s="25" t="e">
        <f t="shared" si="8"/>
        <v>#REF!</v>
      </c>
      <c r="G91" s="25" t="e">
        <f>IF(B91="","",IF(B91="totale",SUM(G$24:G90),F91))</f>
        <v>#REF!</v>
      </c>
      <c r="H91" s="25" t="e">
        <f>IF(B91="Totale",SUM($H$24:H90),IF(B91="","",(($I$16-F91))))</f>
        <v>#REF!</v>
      </c>
      <c r="I91" s="26" t="e">
        <f t="shared" si="9"/>
        <v>#REF!</v>
      </c>
      <c r="J91" s="111"/>
    </row>
    <row r="92" spans="2:10" ht="15" x14ac:dyDescent="0.3">
      <c r="B92" s="103" t="e">
        <f t="shared" si="6"/>
        <v>#REF!</v>
      </c>
      <c r="C92" s="52" t="e">
        <f t="shared" si="7"/>
        <v>#REF!</v>
      </c>
      <c r="D92" s="96" t="e">
        <f>IF(B92="Totale",SUM($D$24:D91),IF(B92="","",IF(B92=$I$15,$E$15-(SUM($D$24:D91)),(($A$6*(1/((1+$I$17)^($I$15-B91))))))))</f>
        <v>#REF!</v>
      </c>
      <c r="E92" s="25" t="e">
        <f>IF(B93="totale",SUM(E$24:$E91),ROUND( D92,2))</f>
        <v>#REF!</v>
      </c>
      <c r="F92" s="25" t="e">
        <f t="shared" si="8"/>
        <v>#REF!</v>
      </c>
      <c r="G92" s="25" t="e">
        <f>IF(B92="","",IF(B92="totale",SUM(G$24:G91),F92))</f>
        <v>#REF!</v>
      </c>
      <c r="H92" s="25" t="e">
        <f>IF(B92="Totale",SUM($H$24:H91),IF(B92="","",(($I$16-F92))))</f>
        <v>#REF!</v>
      </c>
      <c r="I92" s="26" t="e">
        <f t="shared" si="9"/>
        <v>#REF!</v>
      </c>
      <c r="J92" s="111"/>
    </row>
    <row r="93" spans="2:10" ht="15" x14ac:dyDescent="0.3">
      <c r="B93" s="103" t="e">
        <f t="shared" si="6"/>
        <v>#REF!</v>
      </c>
      <c r="C93" s="52" t="e">
        <f t="shared" si="7"/>
        <v>#REF!</v>
      </c>
      <c r="D93" s="96" t="e">
        <f>IF(B93="Totale",SUM($D$24:D92),IF(B93="","",IF(B93=$I$15,$E$15-(SUM($D$24:D92)),(($A$6*(1/((1+$I$17)^($I$15-B92))))))))</f>
        <v>#REF!</v>
      </c>
      <c r="E93" s="25" t="e">
        <f>IF(B94="totale",SUM(E$24:$E92),ROUND( D93,2))</f>
        <v>#REF!</v>
      </c>
      <c r="F93" s="25" t="e">
        <f t="shared" si="8"/>
        <v>#REF!</v>
      </c>
      <c r="G93" s="25" t="e">
        <f>IF(B93="","",IF(B93="totale",SUM(G$24:G92),F93))</f>
        <v>#REF!</v>
      </c>
      <c r="H93" s="25" t="e">
        <f>IF(B93="Totale",SUM($H$24:H92),IF(B93="","",(($I$16-F93))))</f>
        <v>#REF!</v>
      </c>
      <c r="I93" s="26" t="e">
        <f t="shared" si="9"/>
        <v>#REF!</v>
      </c>
      <c r="J93" s="111"/>
    </row>
    <row r="94" spans="2:10" ht="15" x14ac:dyDescent="0.3">
      <c r="B94" s="103" t="e">
        <f t="shared" si="6"/>
        <v>#REF!</v>
      </c>
      <c r="C94" s="52" t="e">
        <f t="shared" si="7"/>
        <v>#REF!</v>
      </c>
      <c r="D94" s="96" t="e">
        <f>IF(B94="Totale",SUM($D$24:D93),IF(B94="","",IF(B94=$I$15,$E$15-(SUM($D$24:D93)),(($A$6*(1/((1+$I$17)^($I$15-B93))))))))</f>
        <v>#REF!</v>
      </c>
      <c r="E94" s="25" t="e">
        <f>IF(B95="totale",SUM(E$24:$E93),ROUND( D94,2))</f>
        <v>#REF!</v>
      </c>
      <c r="F94" s="25" t="e">
        <f t="shared" si="8"/>
        <v>#REF!</v>
      </c>
      <c r="G94" s="25" t="e">
        <f>IF(B94="","",IF(B94="totale",SUM(G$24:G93),F94))</f>
        <v>#REF!</v>
      </c>
      <c r="H94" s="25" t="e">
        <f>IF(B94="Totale",SUM($H$24:H93),IF(B94="","",(($I$16-F94))))</f>
        <v>#REF!</v>
      </c>
      <c r="I94" s="26" t="e">
        <f t="shared" si="9"/>
        <v>#REF!</v>
      </c>
      <c r="J94" s="111"/>
    </row>
    <row r="95" spans="2:10" ht="15" x14ac:dyDescent="0.3">
      <c r="B95" s="103" t="e">
        <f t="shared" si="6"/>
        <v>#REF!</v>
      </c>
      <c r="C95" s="52" t="e">
        <f t="shared" si="7"/>
        <v>#REF!</v>
      </c>
      <c r="D95" s="96" t="e">
        <f>IF(B95="Totale",SUM($D$24:D94),IF(B95="","",IF(B95=$I$15,$E$15-(SUM($D$24:D94)),(($A$6*(1/((1+$I$17)^($I$15-B94))))))))</f>
        <v>#REF!</v>
      </c>
      <c r="E95" s="25" t="e">
        <f>IF(B96="totale",SUM(E$24:$E94),ROUND( D95,2))</f>
        <v>#REF!</v>
      </c>
      <c r="F95" s="25" t="e">
        <f t="shared" si="8"/>
        <v>#REF!</v>
      </c>
      <c r="G95" s="25" t="e">
        <f>IF(B95="","",IF(B95="totale",SUM(G$24:G94),F95))</f>
        <v>#REF!</v>
      </c>
      <c r="H95" s="25" t="e">
        <f>IF(B95="Totale",SUM($H$24:H94),IF(B95="","",(($I$16-F95))))</f>
        <v>#REF!</v>
      </c>
      <c r="I95" s="26" t="e">
        <f t="shared" si="9"/>
        <v>#REF!</v>
      </c>
      <c r="J95" s="111"/>
    </row>
    <row r="96" spans="2:10" ht="15" x14ac:dyDescent="0.3">
      <c r="B96" s="103" t="e">
        <f t="shared" si="6"/>
        <v>#REF!</v>
      </c>
      <c r="C96" s="52" t="e">
        <f t="shared" si="7"/>
        <v>#REF!</v>
      </c>
      <c r="D96" s="96" t="e">
        <f>IF(B96="Totale",SUM($D$24:D95),IF(B96="","",IF(B96=$I$15,$E$15-(SUM($D$24:D95)),(($A$6*(1/((1+$I$17)^($I$15-B95))))))))</f>
        <v>#REF!</v>
      </c>
      <c r="E96" s="25" t="e">
        <f>IF(B97="totale",SUM(E$24:$E95),ROUND( D96,2))</f>
        <v>#REF!</v>
      </c>
      <c r="F96" s="25" t="e">
        <f t="shared" si="8"/>
        <v>#REF!</v>
      </c>
      <c r="G96" s="25" t="e">
        <f>IF(B96="","",IF(B96="totale",SUM(G$24:G95),F96))</f>
        <v>#REF!</v>
      </c>
      <c r="H96" s="25" t="e">
        <f>IF(B96="Totale",SUM($H$24:H95),IF(B96="","",(($I$16-F96))))</f>
        <v>#REF!</v>
      </c>
      <c r="I96" s="26" t="e">
        <f t="shared" si="9"/>
        <v>#REF!</v>
      </c>
      <c r="J96" s="111"/>
    </row>
    <row r="97" spans="2:10" ht="15" x14ac:dyDescent="0.3">
      <c r="B97" s="103" t="e">
        <f t="shared" si="6"/>
        <v>#REF!</v>
      </c>
      <c r="C97" s="52" t="e">
        <f t="shared" si="7"/>
        <v>#REF!</v>
      </c>
      <c r="D97" s="96" t="e">
        <f>IF(B97="Totale",SUM($D$24:D96),IF(B97="","",IF(B97=$I$15,$E$15-(SUM($D$24:D96)),(($A$6*(1/((1+$I$17)^($I$15-B96))))))))</f>
        <v>#REF!</v>
      </c>
      <c r="E97" s="25" t="e">
        <f>IF(B98="totale",SUM(E$24:$E96),ROUND( D97,2))</f>
        <v>#REF!</v>
      </c>
      <c r="F97" s="25" t="e">
        <f t="shared" si="8"/>
        <v>#REF!</v>
      </c>
      <c r="G97" s="25" t="e">
        <f>IF(B97="","",IF(B97="totale",SUM(G$24:G96),F97))</f>
        <v>#REF!</v>
      </c>
      <c r="H97" s="25" t="e">
        <f>IF(B97="Totale",SUM($H$24:H96),IF(B97="","",(($I$16-F97))))</f>
        <v>#REF!</v>
      </c>
      <c r="I97" s="26" t="e">
        <f t="shared" si="9"/>
        <v>#REF!</v>
      </c>
      <c r="J97" s="111"/>
    </row>
    <row r="98" spans="2:10" ht="15" x14ac:dyDescent="0.3">
      <c r="B98" s="103" t="e">
        <f t="shared" si="6"/>
        <v>#REF!</v>
      </c>
      <c r="C98" s="52" t="e">
        <f t="shared" si="7"/>
        <v>#REF!</v>
      </c>
      <c r="D98" s="96" t="e">
        <f>IF(B98="Totale",SUM($D$24:D97),IF(B98="","",IF(B98=$I$15,$E$15-(SUM($D$24:D97)),(($A$6*(1/((1+$I$17)^($I$15-B97))))))))</f>
        <v>#REF!</v>
      </c>
      <c r="E98" s="25" t="e">
        <f>IF(B99="totale",SUM(E$24:$E97),ROUND( D98,2))</f>
        <v>#REF!</v>
      </c>
      <c r="F98" s="25" t="e">
        <f t="shared" si="8"/>
        <v>#REF!</v>
      </c>
      <c r="G98" s="25" t="e">
        <f>IF(B98="","",IF(B98="totale",SUM(G$24:G97),F98))</f>
        <v>#REF!</v>
      </c>
      <c r="H98" s="25" t="e">
        <f>IF(B98="Totale",SUM($H$24:H97),IF(B98="","",(($I$16-F98))))</f>
        <v>#REF!</v>
      </c>
      <c r="I98" s="26" t="e">
        <f t="shared" si="9"/>
        <v>#REF!</v>
      </c>
      <c r="J98" s="111"/>
    </row>
    <row r="99" spans="2:10" ht="15" x14ac:dyDescent="0.3">
      <c r="B99" s="103" t="e">
        <f t="shared" si="6"/>
        <v>#REF!</v>
      </c>
      <c r="C99" s="52" t="e">
        <f t="shared" si="7"/>
        <v>#REF!</v>
      </c>
      <c r="D99" s="96" t="e">
        <f>IF(B99="Totale",SUM($D$24:D98),IF(B99="","",IF(B99=$I$15,$E$15-(SUM($D$24:D98)),(($A$6*(1/((1+$I$17)^($I$15-B98))))))))</f>
        <v>#REF!</v>
      </c>
      <c r="E99" s="25" t="e">
        <f>IF(B100="totale",SUM(E$24:$E98),ROUND( D99,2))</f>
        <v>#REF!</v>
      </c>
      <c r="F99" s="25" t="e">
        <f t="shared" si="8"/>
        <v>#REF!</v>
      </c>
      <c r="G99" s="25" t="e">
        <f>IF(B99="","",IF(B99="totale",SUM(G$24:G98),F99))</f>
        <v>#REF!</v>
      </c>
      <c r="H99" s="25" t="e">
        <f>IF(B99="Totale",SUM($H$24:H98),IF(B99="","",(($I$16-F99))))</f>
        <v>#REF!</v>
      </c>
      <c r="I99" s="26" t="e">
        <f t="shared" si="9"/>
        <v>#REF!</v>
      </c>
      <c r="J99" s="111"/>
    </row>
    <row r="100" spans="2:10" ht="15" x14ac:dyDescent="0.3">
      <c r="B100" s="103" t="e">
        <f t="shared" si="6"/>
        <v>#REF!</v>
      </c>
      <c r="C100" s="52" t="e">
        <f t="shared" si="7"/>
        <v>#REF!</v>
      </c>
      <c r="D100" s="96" t="e">
        <f>IF(B100="Totale",SUM($D$24:D99),IF(B100="","",IF(B100=$I$15,$E$15-(SUM($D$24:D99)),(($A$6*(1/((1+$I$17)^($I$15-B99))))))))</f>
        <v>#REF!</v>
      </c>
      <c r="E100" s="25" t="e">
        <f>IF(B101="totale",SUM(E$24:$E99),ROUND( D100,2))</f>
        <v>#REF!</v>
      </c>
      <c r="F100" s="25" t="e">
        <f t="shared" si="8"/>
        <v>#REF!</v>
      </c>
      <c r="G100" s="25" t="e">
        <f>IF(B100="","",IF(B100="totale",SUM(G$24:G99),F100))</f>
        <v>#REF!</v>
      </c>
      <c r="H100" s="25" t="e">
        <f>IF(B100="Totale",SUM($H$24:H99),IF(B100="","",(($I$16-F100))))</f>
        <v>#REF!</v>
      </c>
      <c r="I100" s="26" t="e">
        <f t="shared" si="9"/>
        <v>#REF!</v>
      </c>
      <c r="J100" s="111"/>
    </row>
    <row r="101" spans="2:10" ht="15" x14ac:dyDescent="0.3">
      <c r="B101" s="103" t="e">
        <f t="shared" si="6"/>
        <v>#REF!</v>
      </c>
      <c r="C101" s="52" t="e">
        <f t="shared" si="7"/>
        <v>#REF!</v>
      </c>
      <c r="D101" s="96" t="e">
        <f>IF(B101="Totale",SUM($D$24:D100),IF(B101="","",IF(B101=$I$15,$E$15-(SUM($D$24:D100)),(($A$6*(1/((1+$I$17)^($I$15-B100))))))))</f>
        <v>#REF!</v>
      </c>
      <c r="E101" s="25" t="e">
        <f>IF(B102="totale",SUM(E$24:$E100),ROUND( D101,2))</f>
        <v>#REF!</v>
      </c>
      <c r="F101" s="25" t="e">
        <f t="shared" si="8"/>
        <v>#REF!</v>
      </c>
      <c r="G101" s="25" t="e">
        <f>IF(B101="","",IF(B101="totale",SUM(G$24:G100),F101))</f>
        <v>#REF!</v>
      </c>
      <c r="H101" s="25" t="e">
        <f>IF(B101="Totale",SUM($H$24:H100),IF(B101="","",(($I$16-F101))))</f>
        <v>#REF!</v>
      </c>
      <c r="I101" s="26" t="e">
        <f t="shared" si="9"/>
        <v>#REF!</v>
      </c>
      <c r="J101" s="111"/>
    </row>
    <row r="102" spans="2:10" ht="15" x14ac:dyDescent="0.3">
      <c r="B102" s="103" t="e">
        <f t="shared" si="6"/>
        <v>#REF!</v>
      </c>
      <c r="C102" s="52" t="e">
        <f t="shared" si="7"/>
        <v>#REF!</v>
      </c>
      <c r="D102" s="96" t="e">
        <f>IF(B102="Totale",SUM($D$24:D101),IF(B102="","",IF(B102=$I$15,$E$15-(SUM($D$24:D101)),(($A$6*(1/((1+$I$17)^($I$15-B101))))))))</f>
        <v>#REF!</v>
      </c>
      <c r="E102" s="25" t="e">
        <f>IF(B103="totale",SUM(E$24:$E101),ROUND( D102,2))</f>
        <v>#REF!</v>
      </c>
      <c r="F102" s="25" t="e">
        <f t="shared" si="8"/>
        <v>#REF!</v>
      </c>
      <c r="G102" s="25" t="e">
        <f>IF(B102="","",IF(B102="totale",SUM(G$24:G101),F102))</f>
        <v>#REF!</v>
      </c>
      <c r="H102" s="25" t="e">
        <f>IF(B102="Totale",SUM($H$24:H101),IF(B102="","",(($I$16-F102))))</f>
        <v>#REF!</v>
      </c>
      <c r="I102" s="26" t="e">
        <f t="shared" si="9"/>
        <v>#REF!</v>
      </c>
      <c r="J102" s="111"/>
    </row>
    <row r="103" spans="2:10" ht="15" x14ac:dyDescent="0.3">
      <c r="B103" s="103" t="e">
        <f t="shared" si="6"/>
        <v>#REF!</v>
      </c>
      <c r="C103" s="52" t="e">
        <f t="shared" si="7"/>
        <v>#REF!</v>
      </c>
      <c r="D103" s="96" t="e">
        <f>IF(B103="Totale",SUM($D$24:D102),IF(B103="","",IF(B103=$I$15,$E$15-(SUM($D$24:D102)),(($A$6*(1/((1+$I$17)^($I$15-B102))))))))</f>
        <v>#REF!</v>
      </c>
      <c r="E103" s="25" t="e">
        <f>IF(B104="totale",SUM(E$24:$E102),ROUND( D103,2))</f>
        <v>#REF!</v>
      </c>
      <c r="F103" s="25" t="e">
        <f t="shared" si="8"/>
        <v>#REF!</v>
      </c>
      <c r="G103" s="25" t="e">
        <f>IF(B103="","",IF(B103="totale",SUM(G$24:G102),F103))</f>
        <v>#REF!</v>
      </c>
      <c r="H103" s="25" t="e">
        <f>IF(B103="Totale",SUM($H$24:H102),IF(B103="","",(($I$16-F103))))</f>
        <v>#REF!</v>
      </c>
      <c r="I103" s="26" t="e">
        <f t="shared" si="9"/>
        <v>#REF!</v>
      </c>
      <c r="J103" s="111"/>
    </row>
    <row r="104" spans="2:10" ht="15" x14ac:dyDescent="0.3">
      <c r="B104" s="103" t="e">
        <f t="shared" si="6"/>
        <v>#REF!</v>
      </c>
      <c r="C104" s="52" t="e">
        <f t="shared" si="7"/>
        <v>#REF!</v>
      </c>
      <c r="D104" s="96" t="e">
        <f>IF(B104="Totale",SUM($D$24:D103),IF(B104="","",IF(B104=$I$15,$E$15-(SUM($D$24:D103)),(($A$6*(1/((1+$I$17)^($I$15-B103))))))))</f>
        <v>#REF!</v>
      </c>
      <c r="E104" s="25" t="e">
        <f>IF(B105="totale",SUM(E$24:$E103),ROUND( D104,2))</f>
        <v>#REF!</v>
      </c>
      <c r="F104" s="25" t="e">
        <f t="shared" si="8"/>
        <v>#REF!</v>
      </c>
      <c r="G104" s="25" t="e">
        <f>IF(B104="","",IF(B104="totale",SUM(G$24:G103),F104))</f>
        <v>#REF!</v>
      </c>
      <c r="H104" s="25" t="e">
        <f>IF(B104="Totale",SUM($H$24:H103),IF(B104="","",(($I$16-F104))))</f>
        <v>#REF!</v>
      </c>
      <c r="I104" s="26" t="e">
        <f t="shared" si="9"/>
        <v>#REF!</v>
      </c>
      <c r="J104" s="111"/>
    </row>
    <row r="105" spans="2:10" ht="15" x14ac:dyDescent="0.3">
      <c r="B105" s="103" t="e">
        <f t="shared" si="6"/>
        <v>#REF!</v>
      </c>
      <c r="C105" s="52" t="e">
        <f t="shared" si="7"/>
        <v>#REF!</v>
      </c>
      <c r="D105" s="96" t="e">
        <f>IF(B105="Totale",SUM($D$24:D104),IF(B105="","",IF(B105=$I$15,$E$15-(SUM($D$24:D104)),(($A$6*(1/((1+$I$17)^($I$15-B104))))))))</f>
        <v>#REF!</v>
      </c>
      <c r="E105" s="25" t="e">
        <f>IF(B106="totale",SUM(E$24:$E104),ROUND( D105,2))</f>
        <v>#REF!</v>
      </c>
      <c r="F105" s="25" t="e">
        <f t="shared" si="8"/>
        <v>#REF!</v>
      </c>
      <c r="G105" s="25" t="e">
        <f>IF(B105="","",IF(B105="totale",SUM(G$24:G104),F105))</f>
        <v>#REF!</v>
      </c>
      <c r="H105" s="25" t="e">
        <f>IF(B105="Totale",SUM($H$24:H104),IF(B105="","",(($I$16-F105))))</f>
        <v>#REF!</v>
      </c>
      <c r="I105" s="26" t="e">
        <f t="shared" si="9"/>
        <v>#REF!</v>
      </c>
      <c r="J105" s="111"/>
    </row>
    <row r="106" spans="2:10" ht="15" x14ac:dyDescent="0.3">
      <c r="B106" s="103" t="e">
        <f t="shared" si="6"/>
        <v>#REF!</v>
      </c>
      <c r="C106" s="52" t="e">
        <f t="shared" si="7"/>
        <v>#REF!</v>
      </c>
      <c r="D106" s="96" t="e">
        <f>IF(B106="Totale",SUM($D$24:D105),IF(B106="","",IF(B106=$I$15,$E$15-(SUM($D$24:D105)),(($A$6*(1/((1+$I$17)^($I$15-B105))))))))</f>
        <v>#REF!</v>
      </c>
      <c r="E106" s="25" t="e">
        <f>IF(B107="totale",SUM(E$24:$E105),ROUND( D106,2))</f>
        <v>#REF!</v>
      </c>
      <c r="F106" s="25" t="e">
        <f t="shared" si="8"/>
        <v>#REF!</v>
      </c>
      <c r="G106" s="25" t="e">
        <f>IF(B106="","",IF(B106="totale",SUM(G$24:G105),F106))</f>
        <v>#REF!</v>
      </c>
      <c r="H106" s="25" t="e">
        <f>IF(B106="Totale",SUM($H$24:H105),IF(B106="","",(($I$16-F106))))</f>
        <v>#REF!</v>
      </c>
      <c r="I106" s="26" t="e">
        <f t="shared" si="9"/>
        <v>#REF!</v>
      </c>
      <c r="J106" s="111"/>
    </row>
    <row r="107" spans="2:10" ht="15" x14ac:dyDescent="0.3">
      <c r="B107" s="103" t="e">
        <f t="shared" si="6"/>
        <v>#REF!</v>
      </c>
      <c r="C107" s="52" t="e">
        <f t="shared" si="7"/>
        <v>#REF!</v>
      </c>
      <c r="D107" s="96" t="e">
        <f>IF(B107="Totale",SUM($D$24:D106),IF(B107="","",IF(B107=$I$15,$E$15-(SUM($D$24:D106)),(($A$6*(1/((1+$I$17)^($I$15-B106))))))))</f>
        <v>#REF!</v>
      </c>
      <c r="E107" s="25" t="e">
        <f>IF(B108="totale",SUM(E$24:$E106),ROUND( D107,2))</f>
        <v>#REF!</v>
      </c>
      <c r="F107" s="25" t="e">
        <f t="shared" si="8"/>
        <v>#REF!</v>
      </c>
      <c r="G107" s="25" t="e">
        <f>IF(B107="","",IF(B107="totale",SUM(G$24:G106),F107))</f>
        <v>#REF!</v>
      </c>
      <c r="H107" s="25" t="e">
        <f>IF(B107="Totale",SUM($H$24:H106),IF(B107="","",(($I$16-F107))))</f>
        <v>#REF!</v>
      </c>
      <c r="I107" s="26" t="e">
        <f t="shared" si="9"/>
        <v>#REF!</v>
      </c>
      <c r="J107" s="111"/>
    </row>
    <row r="108" spans="2:10" ht="15" x14ac:dyDescent="0.3">
      <c r="B108" s="103" t="e">
        <f t="shared" si="6"/>
        <v>#REF!</v>
      </c>
      <c r="C108" s="52" t="e">
        <f t="shared" si="7"/>
        <v>#REF!</v>
      </c>
      <c r="D108" s="96" t="e">
        <f>IF(B108="Totale",SUM($D$24:D107),IF(B108="","",IF(B108=$I$15,$E$15-(SUM($D$24:D107)),(($A$6*(1/((1+$I$17)^($I$15-B107))))))))</f>
        <v>#REF!</v>
      </c>
      <c r="E108" s="25" t="e">
        <f>IF(B109="totale",SUM(E$24:$E107),ROUND( D108,2))</f>
        <v>#REF!</v>
      </c>
      <c r="F108" s="25" t="e">
        <f t="shared" si="8"/>
        <v>#REF!</v>
      </c>
      <c r="G108" s="25" t="e">
        <f>IF(B108="","",IF(B108="totale",SUM(G$24:G107),F108))</f>
        <v>#REF!</v>
      </c>
      <c r="H108" s="25" t="e">
        <f>IF(B108="Totale",SUM($H$24:H107),IF(B108="","",(($I$16-F108))))</f>
        <v>#REF!</v>
      </c>
      <c r="I108" s="26" t="e">
        <f t="shared" si="9"/>
        <v>#REF!</v>
      </c>
      <c r="J108" s="111"/>
    </row>
    <row r="109" spans="2:10" ht="15" x14ac:dyDescent="0.3">
      <c r="B109" s="103" t="e">
        <f t="shared" si="6"/>
        <v>#REF!</v>
      </c>
      <c r="C109" s="52" t="e">
        <f t="shared" si="7"/>
        <v>#REF!</v>
      </c>
      <c r="D109" s="96" t="e">
        <f>IF(B109="Totale",SUM($D$24:D108),IF(B109="","",IF(B109=$I$15,$E$15-(SUM($D$24:D108)),(($A$6*(1/((1+$I$17)^($I$15-B108))))))))</f>
        <v>#REF!</v>
      </c>
      <c r="E109" s="25" t="e">
        <f>IF(B110="totale",SUM(E$24:$E108),ROUND( D109,2))</f>
        <v>#REF!</v>
      </c>
      <c r="F109" s="25" t="e">
        <f t="shared" si="8"/>
        <v>#REF!</v>
      </c>
      <c r="G109" s="25" t="e">
        <f>IF(B109="","",IF(B109="totale",SUM(G$24:G108),F109))</f>
        <v>#REF!</v>
      </c>
      <c r="H109" s="25" t="e">
        <f>IF(B109="Totale",SUM($H$24:H108),IF(B109="","",(($I$16-F109))))</f>
        <v>#REF!</v>
      </c>
      <c r="I109" s="26" t="e">
        <f t="shared" si="9"/>
        <v>#REF!</v>
      </c>
      <c r="J109" s="111"/>
    </row>
    <row r="110" spans="2:10" ht="15" x14ac:dyDescent="0.3">
      <c r="B110" s="103" t="e">
        <f t="shared" si="6"/>
        <v>#REF!</v>
      </c>
      <c r="C110" s="52" t="e">
        <f t="shared" si="7"/>
        <v>#REF!</v>
      </c>
      <c r="D110" s="96" t="e">
        <f>IF(B110="Totale",SUM($D$24:D109),IF(B110="","",IF(B110=$I$15,$E$15-(SUM($D$24:D109)),(($A$6*(1/((1+$I$17)^($I$15-B109))))))))</f>
        <v>#REF!</v>
      </c>
      <c r="E110" s="25" t="e">
        <f>IF(B111="totale",SUM(E$24:$E109),ROUND( D110,2))</f>
        <v>#REF!</v>
      </c>
      <c r="F110" s="25" t="e">
        <f t="shared" si="8"/>
        <v>#REF!</v>
      </c>
      <c r="G110" s="25" t="e">
        <f>IF(B110="","",IF(B110="totale",SUM(G$24:G109),F110))</f>
        <v>#REF!</v>
      </c>
      <c r="H110" s="25" t="e">
        <f>IF(B110="Totale",SUM($H$24:H109),IF(B110="","",(($I$16-F110))))</f>
        <v>#REF!</v>
      </c>
      <c r="I110" s="26" t="e">
        <f t="shared" si="9"/>
        <v>#REF!</v>
      </c>
      <c r="J110" s="111"/>
    </row>
    <row r="111" spans="2:10" ht="15" x14ac:dyDescent="0.3">
      <c r="B111" s="103" t="e">
        <f t="shared" si="6"/>
        <v>#REF!</v>
      </c>
      <c r="C111" s="52" t="e">
        <f t="shared" si="7"/>
        <v>#REF!</v>
      </c>
      <c r="D111" s="96" t="e">
        <f>IF(B111="Totale",SUM($D$24:D110),IF(B111="","",IF(B111=$I$15,$E$15-(SUM($D$24:D110)),(($A$6*(1/((1+$I$17)^($I$15-B110))))))))</f>
        <v>#REF!</v>
      </c>
      <c r="E111" s="25" t="e">
        <f>IF(B112="totale",SUM(E$24:$E110),ROUND( D111,2))</f>
        <v>#REF!</v>
      </c>
      <c r="F111" s="25" t="e">
        <f t="shared" si="8"/>
        <v>#REF!</v>
      </c>
      <c r="G111" s="25" t="e">
        <f>IF(B111="","",IF(B111="totale",SUM(G$24:G110),F111))</f>
        <v>#REF!</v>
      </c>
      <c r="H111" s="25" t="e">
        <f>IF(B111="Totale",SUM($H$24:H110),IF(B111="","",(($I$16-F111))))</f>
        <v>#REF!</v>
      </c>
      <c r="I111" s="26" t="e">
        <f t="shared" si="9"/>
        <v>#REF!</v>
      </c>
      <c r="J111" s="111"/>
    </row>
    <row r="112" spans="2:10" ht="15" x14ac:dyDescent="0.3">
      <c r="B112" s="103" t="e">
        <f t="shared" si="6"/>
        <v>#REF!</v>
      </c>
      <c r="C112" s="52" t="e">
        <f t="shared" si="7"/>
        <v>#REF!</v>
      </c>
      <c r="D112" s="96" t="e">
        <f>IF(B112="Totale",SUM($D$24:D111),IF(B112="","",IF(B112=$I$15,$E$15-(SUM($D$24:D111)),(($A$6*(1/((1+$I$17)^($I$15-B111))))))))</f>
        <v>#REF!</v>
      </c>
      <c r="E112" s="25" t="e">
        <f>IF(B113="totale",SUM(E$24:$E111),ROUND( D112,2))</f>
        <v>#REF!</v>
      </c>
      <c r="F112" s="25" t="e">
        <f t="shared" si="8"/>
        <v>#REF!</v>
      </c>
      <c r="G112" s="25" t="e">
        <f>IF(B112="","",IF(B112="totale",SUM(G$24:G111),F112))</f>
        <v>#REF!</v>
      </c>
      <c r="H112" s="25" t="e">
        <f>IF(B112="Totale",SUM($H$24:H111),IF(B112="","",(($I$16-F112))))</f>
        <v>#REF!</v>
      </c>
      <c r="I112" s="26" t="e">
        <f t="shared" si="9"/>
        <v>#REF!</v>
      </c>
      <c r="J112" s="111"/>
    </row>
    <row r="113" spans="2:10" ht="15" x14ac:dyDescent="0.3">
      <c r="B113" s="103" t="e">
        <f t="shared" si="6"/>
        <v>#REF!</v>
      </c>
      <c r="C113" s="52" t="e">
        <f t="shared" si="7"/>
        <v>#REF!</v>
      </c>
      <c r="D113" s="96" t="e">
        <f>IF(B113="Totale",SUM($D$24:D112),IF(B113="","",IF(B113=$I$15,$E$15-(SUM($D$24:D112)),(($A$6*(1/((1+$I$17)^($I$15-B112))))))))</f>
        <v>#REF!</v>
      </c>
      <c r="E113" s="25" t="e">
        <f>IF(B114="totale",SUM(E$24:$E112),ROUND( D113,2))</f>
        <v>#REF!</v>
      </c>
      <c r="F113" s="25" t="e">
        <f t="shared" si="8"/>
        <v>#REF!</v>
      </c>
      <c r="G113" s="25" t="e">
        <f>IF(B113="","",IF(B113="totale",SUM(G$24:G112),F113))</f>
        <v>#REF!</v>
      </c>
      <c r="H113" s="25" t="e">
        <f>IF(B113="Totale",SUM($H$24:H112),IF(B113="","",(($I$16-F113))))</f>
        <v>#REF!</v>
      </c>
      <c r="I113" s="26" t="e">
        <f t="shared" si="9"/>
        <v>#REF!</v>
      </c>
      <c r="J113" s="111"/>
    </row>
    <row r="114" spans="2:10" ht="15" x14ac:dyDescent="0.3">
      <c r="B114" s="103" t="e">
        <f t="shared" si="6"/>
        <v>#REF!</v>
      </c>
      <c r="C114" s="52" t="e">
        <f t="shared" si="7"/>
        <v>#REF!</v>
      </c>
      <c r="D114" s="96" t="e">
        <f>IF(B114="Totale",SUM($D$24:D113),IF(B114="","",IF(B114=$I$15,$E$15-(SUM($D$24:D113)),(($A$6*(1/((1+$I$17)^($I$15-B113))))))))</f>
        <v>#REF!</v>
      </c>
      <c r="E114" s="25" t="e">
        <f>IF(B115="totale",SUM(E$24:$E113),ROUND( D114,2))</f>
        <v>#REF!</v>
      </c>
      <c r="F114" s="25" t="e">
        <f t="shared" si="8"/>
        <v>#REF!</v>
      </c>
      <c r="G114" s="25" t="e">
        <f>IF(B114="","",IF(B114="totale",SUM(G$24:G113),F114))</f>
        <v>#REF!</v>
      </c>
      <c r="H114" s="25" t="e">
        <f>IF(B114="Totale",SUM($H$24:H113),IF(B114="","",(($I$16-F114))))</f>
        <v>#REF!</v>
      </c>
      <c r="I114" s="26" t="e">
        <f t="shared" si="9"/>
        <v>#REF!</v>
      </c>
      <c r="J114" s="111"/>
    </row>
    <row r="115" spans="2:10" ht="15" x14ac:dyDescent="0.3">
      <c r="B115" s="103" t="e">
        <f t="shared" si="6"/>
        <v>#REF!</v>
      </c>
      <c r="C115" s="52" t="e">
        <f t="shared" si="7"/>
        <v>#REF!</v>
      </c>
      <c r="D115" s="96" t="e">
        <f>IF(B115="Totale",SUM($D$24:D114),IF(B115="","",IF(B115=$I$15,$E$15-(SUM($D$24:D114)),(($A$6*(1/((1+$I$17)^($I$15-B114))))))))</f>
        <v>#REF!</v>
      </c>
      <c r="E115" s="25" t="e">
        <f>IF(B116="totale",SUM(E$24:$E114),ROUND( D115,2))</f>
        <v>#REF!</v>
      </c>
      <c r="F115" s="25" t="e">
        <f t="shared" si="8"/>
        <v>#REF!</v>
      </c>
      <c r="G115" s="25" t="e">
        <f>IF(B115="","",IF(B115="totale",SUM(G$24:G114),F115))</f>
        <v>#REF!</v>
      </c>
      <c r="H115" s="25" t="e">
        <f>IF(B115="Totale",SUM($H$24:H114),IF(B115="","",(($I$16-F115))))</f>
        <v>#REF!</v>
      </c>
      <c r="I115" s="26" t="e">
        <f t="shared" si="9"/>
        <v>#REF!</v>
      </c>
      <c r="J115" s="111"/>
    </row>
    <row r="116" spans="2:10" ht="15" x14ac:dyDescent="0.3">
      <c r="B116" s="103" t="e">
        <f t="shared" si="6"/>
        <v>#REF!</v>
      </c>
      <c r="C116" s="52" t="e">
        <f t="shared" si="7"/>
        <v>#REF!</v>
      </c>
      <c r="D116" s="96" t="e">
        <f>IF(B116="Totale",SUM($D$24:D115),IF(B116="","",IF(B116=$I$15,$E$15-(SUM($D$24:D115)),(($A$6*(1/((1+$I$17)^($I$15-B115))))))))</f>
        <v>#REF!</v>
      </c>
      <c r="E116" s="25" t="e">
        <f>IF(B117="totale",SUM(E$24:$E115),ROUND( D116,2))</f>
        <v>#REF!</v>
      </c>
      <c r="F116" s="25" t="e">
        <f t="shared" si="8"/>
        <v>#REF!</v>
      </c>
      <c r="G116" s="25" t="e">
        <f>IF(B116="","",IF(B116="totale",SUM(G$24:G115),F116))</f>
        <v>#REF!</v>
      </c>
      <c r="H116" s="25" t="e">
        <f>IF(B116="Totale",SUM($H$24:H115),IF(B116="","",(($I$16-F116))))</f>
        <v>#REF!</v>
      </c>
      <c r="I116" s="26" t="e">
        <f t="shared" si="9"/>
        <v>#REF!</v>
      </c>
      <c r="J116" s="111"/>
    </row>
    <row r="117" spans="2:10" ht="15" x14ac:dyDescent="0.3">
      <c r="B117" s="103" t="e">
        <f t="shared" si="6"/>
        <v>#REF!</v>
      </c>
      <c r="C117" s="52" t="e">
        <f t="shared" si="7"/>
        <v>#REF!</v>
      </c>
      <c r="D117" s="96" t="e">
        <f>IF(B117="Totale",SUM($D$24:D116),IF(B117="","",IF(B117=$I$15,$E$15-(SUM($D$24:D116)),(($A$6*(1/((1+$I$17)^($I$15-B116))))))))</f>
        <v>#REF!</v>
      </c>
      <c r="E117" s="25" t="e">
        <f>IF(B118="totale",SUM(E$24:$E116),ROUND( D117,2))</f>
        <v>#REF!</v>
      </c>
      <c r="F117" s="25" t="e">
        <f t="shared" si="8"/>
        <v>#REF!</v>
      </c>
      <c r="G117" s="25" t="e">
        <f>IF(B117="","",IF(B117="totale",SUM(G$24:G116),F117))</f>
        <v>#REF!</v>
      </c>
      <c r="H117" s="25" t="e">
        <f>IF(B117="Totale",SUM($H$24:H116),IF(B117="","",(($I$16-F117))))</f>
        <v>#REF!</v>
      </c>
      <c r="I117" s="26" t="e">
        <f t="shared" si="9"/>
        <v>#REF!</v>
      </c>
      <c r="J117" s="111"/>
    </row>
    <row r="118" spans="2:10" ht="15" x14ac:dyDescent="0.3">
      <c r="B118" s="103" t="e">
        <f t="shared" si="6"/>
        <v>#REF!</v>
      </c>
      <c r="C118" s="52" t="e">
        <f t="shared" si="7"/>
        <v>#REF!</v>
      </c>
      <c r="D118" s="96" t="e">
        <f>IF(B118="Totale",SUM($D$24:D117),IF(B118="","",IF(B118=$I$15,$E$15-(SUM($D$24:D117)),(($A$6*(1/((1+$I$17)^($I$15-B117))))))))</f>
        <v>#REF!</v>
      </c>
      <c r="E118" s="25" t="e">
        <f>IF(B119="totale",SUM(E$24:$E117),ROUND( D118,2))</f>
        <v>#REF!</v>
      </c>
      <c r="F118" s="25" t="e">
        <f t="shared" si="8"/>
        <v>#REF!</v>
      </c>
      <c r="G118" s="25" t="e">
        <f>IF(B118="","",IF(B118="totale",SUM(G$24:G117),F118))</f>
        <v>#REF!</v>
      </c>
      <c r="H118" s="25" t="e">
        <f>IF(B118="Totale",SUM($H$24:H117),IF(B118="","",(($I$16-F118))))</f>
        <v>#REF!</v>
      </c>
      <c r="I118" s="26" t="e">
        <f t="shared" si="9"/>
        <v>#REF!</v>
      </c>
      <c r="J118" s="111"/>
    </row>
    <row r="119" spans="2:10" ht="15" x14ac:dyDescent="0.3">
      <c r="B119" s="103" t="e">
        <f t="shared" si="6"/>
        <v>#REF!</v>
      </c>
      <c r="C119" s="52" t="e">
        <f t="shared" si="7"/>
        <v>#REF!</v>
      </c>
      <c r="D119" s="96" t="e">
        <f>IF(B119="Totale",SUM($D$24:D118),IF(B119="","",IF(B119=$I$15,$E$15-(SUM($D$24:D118)),(($A$6*(1/((1+$I$17)^($I$15-B118))))))))</f>
        <v>#REF!</v>
      </c>
      <c r="E119" s="25" t="e">
        <f>IF(B120="totale",SUM(E$24:$E118),ROUND( D119,2))</f>
        <v>#REF!</v>
      </c>
      <c r="F119" s="25" t="e">
        <f t="shared" si="8"/>
        <v>#REF!</v>
      </c>
      <c r="G119" s="25" t="e">
        <f>IF(B119="","",IF(B119="totale",SUM(G$24:G118),F119))</f>
        <v>#REF!</v>
      </c>
      <c r="H119" s="25" t="e">
        <f>IF(B119="Totale",SUM($H$24:H118),IF(B119="","",(($I$16-F119))))</f>
        <v>#REF!</v>
      </c>
      <c r="I119" s="26" t="e">
        <f t="shared" si="9"/>
        <v>#REF!</v>
      </c>
      <c r="J119" s="111"/>
    </row>
    <row r="120" spans="2:10" ht="15" x14ac:dyDescent="0.3">
      <c r="B120" s="103" t="e">
        <f t="shared" si="6"/>
        <v>#REF!</v>
      </c>
      <c r="C120" s="52" t="e">
        <f t="shared" si="7"/>
        <v>#REF!</v>
      </c>
      <c r="D120" s="96" t="e">
        <f>IF(B120="Totale",SUM($D$24:D119),IF(B120="","",IF(B120=$I$15,$E$15-(SUM($D$24:D119)),(($A$6*(1/((1+$I$17)^($I$15-B119))))))))</f>
        <v>#REF!</v>
      </c>
      <c r="E120" s="25" t="e">
        <f>IF(B121="totale",SUM(E$24:$E119),ROUND( D120,2))</f>
        <v>#REF!</v>
      </c>
      <c r="F120" s="25" t="e">
        <f t="shared" si="8"/>
        <v>#REF!</v>
      </c>
      <c r="G120" s="25" t="e">
        <f>IF(B120="","",IF(B120="totale",SUM(G$24:G119),F120))</f>
        <v>#REF!</v>
      </c>
      <c r="H120" s="25" t="e">
        <f>IF(B120="Totale",SUM($H$24:H119),IF(B120="","",(($I$16-F120))))</f>
        <v>#REF!</v>
      </c>
      <c r="I120" s="26" t="e">
        <f t="shared" si="9"/>
        <v>#REF!</v>
      </c>
      <c r="J120" s="111"/>
    </row>
    <row r="121" spans="2:10" ht="15" x14ac:dyDescent="0.3">
      <c r="B121" s="103" t="e">
        <f t="shared" si="6"/>
        <v>#REF!</v>
      </c>
      <c r="C121" s="52" t="e">
        <f t="shared" si="7"/>
        <v>#REF!</v>
      </c>
      <c r="D121" s="96" t="e">
        <f>IF(B121="Totale",SUM($D$24:D120),IF(B121="","",IF(B121=$I$15,$E$15-(SUM($D$24:D120)),(($A$6*(1/((1+$I$17)^($I$15-B120))))))))</f>
        <v>#REF!</v>
      </c>
      <c r="E121" s="25" t="e">
        <f>IF(B122="totale",SUM(E$24:$E120),ROUND( D121,2))</f>
        <v>#REF!</v>
      </c>
      <c r="F121" s="25" t="e">
        <f t="shared" si="8"/>
        <v>#REF!</v>
      </c>
      <c r="G121" s="25" t="e">
        <f>IF(B121="","",IF(B121="totale",SUM(G$24:G120),F121))</f>
        <v>#REF!</v>
      </c>
      <c r="H121" s="25" t="e">
        <f>IF(B121="Totale",SUM($H$24:H120),IF(B121="","",(($I$16-F121))))</f>
        <v>#REF!</v>
      </c>
      <c r="I121" s="26" t="e">
        <f t="shared" si="9"/>
        <v>#REF!</v>
      </c>
      <c r="J121" s="111"/>
    </row>
    <row r="122" spans="2:10" ht="15" x14ac:dyDescent="0.3">
      <c r="B122" s="103" t="e">
        <f t="shared" si="6"/>
        <v>#REF!</v>
      </c>
      <c r="C122" s="52" t="e">
        <f t="shared" si="7"/>
        <v>#REF!</v>
      </c>
      <c r="D122" s="96" t="e">
        <f>IF(B122="Totale",SUM($D$24:D121),IF(B122="","",IF(B122=$I$15,$E$15-(SUM($D$24:D121)),(($A$6*(1/((1+$I$17)^($I$15-B121))))))))</f>
        <v>#REF!</v>
      </c>
      <c r="E122" s="25" t="e">
        <f>IF(B123="totale",SUM(E$24:$E121),ROUND( D122,2))</f>
        <v>#REF!</v>
      </c>
      <c r="F122" s="25" t="e">
        <f t="shared" si="8"/>
        <v>#REF!</v>
      </c>
      <c r="G122" s="25" t="e">
        <f>IF(B122="","",IF(B122="totale",SUM(G$24:G121),F122))</f>
        <v>#REF!</v>
      </c>
      <c r="H122" s="25" t="e">
        <f>IF(B122="Totale",SUM($H$24:H121),IF(B122="","",(($I$16-F122))))</f>
        <v>#REF!</v>
      </c>
      <c r="I122" s="26" t="e">
        <f t="shared" si="9"/>
        <v>#REF!</v>
      </c>
      <c r="J122" s="111"/>
    </row>
    <row r="123" spans="2:10" ht="15" x14ac:dyDescent="0.3">
      <c r="B123" s="103" t="e">
        <f t="shared" si="6"/>
        <v>#REF!</v>
      </c>
      <c r="C123" s="52" t="e">
        <f t="shared" si="7"/>
        <v>#REF!</v>
      </c>
      <c r="D123" s="96" t="e">
        <f>IF(B123="Totale",SUM($D$24:D122),IF(B123="","",IF(B123=$I$15,$E$15-(SUM($D$24:D122)),(($A$6*(1/((1+$I$17)^($I$15-B122))))))))</f>
        <v>#REF!</v>
      </c>
      <c r="E123" s="25" t="e">
        <f>IF(B124="totale",SUM(E$24:$E122),ROUND( D123,2))</f>
        <v>#REF!</v>
      </c>
      <c r="F123" s="25" t="e">
        <f t="shared" si="8"/>
        <v>#REF!</v>
      </c>
      <c r="G123" s="25" t="e">
        <f>IF(B123="","",IF(B123="totale",SUM(G$24:G122),F123))</f>
        <v>#REF!</v>
      </c>
      <c r="H123" s="25" t="e">
        <f>IF(B123="Totale",SUM($H$24:H122),IF(B123="","",(($I$16-F123))))</f>
        <v>#REF!</v>
      </c>
      <c r="I123" s="26" t="e">
        <f t="shared" si="9"/>
        <v>#REF!</v>
      </c>
      <c r="J123" s="111"/>
    </row>
    <row r="124" spans="2:10" ht="15" x14ac:dyDescent="0.3">
      <c r="B124" s="103" t="e">
        <f t="shared" si="6"/>
        <v>#REF!</v>
      </c>
      <c r="C124" s="52" t="e">
        <f t="shared" si="7"/>
        <v>#REF!</v>
      </c>
      <c r="D124" s="96" t="e">
        <f>IF(B124="Totale",SUM($D$24:D123),IF(B124="","",IF(B124=$I$15,$E$15-(SUM($D$24:D123)),(($A$6*(1/((1+$I$17)^($I$15-B123))))))))</f>
        <v>#REF!</v>
      </c>
      <c r="E124" s="25" t="e">
        <f>IF(B125="totale",SUM(E$24:$E123),ROUND( D124,2))</f>
        <v>#REF!</v>
      </c>
      <c r="F124" s="25" t="e">
        <f t="shared" si="8"/>
        <v>#REF!</v>
      </c>
      <c r="G124" s="25" t="e">
        <f>IF(B124="","",IF(B124="totale",SUM(G$24:G123),F124))</f>
        <v>#REF!</v>
      </c>
      <c r="H124" s="25" t="e">
        <f>IF(B124="Totale",SUM($H$24:H123),IF(B124="","",(($I$16-F124))))</f>
        <v>#REF!</v>
      </c>
      <c r="I124" s="26" t="e">
        <f t="shared" si="9"/>
        <v>#REF!</v>
      </c>
      <c r="J124" s="111"/>
    </row>
    <row r="125" spans="2:10" ht="15" x14ac:dyDescent="0.3">
      <c r="B125" s="103" t="e">
        <f t="shared" si="6"/>
        <v>#REF!</v>
      </c>
      <c r="C125" s="52" t="e">
        <f t="shared" si="7"/>
        <v>#REF!</v>
      </c>
      <c r="D125" s="96" t="e">
        <f>IF(B125="Totale",SUM($D$24:D124),IF(B125="","",IF(B125=$I$15,$E$15-(SUM($D$24:D124)),(($A$6*(1/((1+$I$17)^($I$15-B124))))))))</f>
        <v>#REF!</v>
      </c>
      <c r="E125" s="25" t="e">
        <f>IF(B126="totale",SUM(E$24:$E124),ROUND( D125,2))</f>
        <v>#REF!</v>
      </c>
      <c r="F125" s="25" t="e">
        <f t="shared" si="8"/>
        <v>#REF!</v>
      </c>
      <c r="G125" s="25" t="e">
        <f>IF(B125="","",IF(B125="totale",SUM(G$24:G124),F125))</f>
        <v>#REF!</v>
      </c>
      <c r="H125" s="25" t="e">
        <f>IF(B125="Totale",SUM($H$24:H124),IF(B125="","",(($I$16-F125))))</f>
        <v>#REF!</v>
      </c>
      <c r="I125" s="26" t="e">
        <f t="shared" si="9"/>
        <v>#REF!</v>
      </c>
      <c r="J125" s="111"/>
    </row>
    <row r="126" spans="2:10" ht="15" x14ac:dyDescent="0.3">
      <c r="B126" s="103" t="e">
        <f t="shared" si="6"/>
        <v>#REF!</v>
      </c>
      <c r="C126" s="52" t="e">
        <f t="shared" si="7"/>
        <v>#REF!</v>
      </c>
      <c r="D126" s="96" t="e">
        <f>IF(B126="Totale",SUM($D$24:D125),IF(B126="","",IF(B126=$I$15,$E$15-(SUM($D$24:D125)),(($A$6*(1/((1+$I$17)^($I$15-B125))))))))</f>
        <v>#REF!</v>
      </c>
      <c r="E126" s="25" t="e">
        <f>IF(B127="totale",SUM(E$24:$E125),ROUND( D126,2))</f>
        <v>#REF!</v>
      </c>
      <c r="F126" s="25" t="e">
        <f t="shared" si="8"/>
        <v>#REF!</v>
      </c>
      <c r="G126" s="25" t="e">
        <f>IF(B126="","",IF(B126="totale",SUM(G$24:G125),F126))</f>
        <v>#REF!</v>
      </c>
      <c r="H126" s="25" t="e">
        <f>IF(B126="Totale",SUM($H$24:H125),IF(B126="","",(($I$16-F126))))</f>
        <v>#REF!</v>
      </c>
      <c r="I126" s="26" t="e">
        <f t="shared" si="9"/>
        <v>#REF!</v>
      </c>
      <c r="J126" s="111"/>
    </row>
    <row r="127" spans="2:10" ht="15" x14ac:dyDescent="0.3">
      <c r="B127" s="103" t="e">
        <f t="shared" si="6"/>
        <v>#REF!</v>
      </c>
      <c r="C127" s="52" t="e">
        <f t="shared" si="7"/>
        <v>#REF!</v>
      </c>
      <c r="D127" s="96" t="e">
        <f>IF(B127="Totale",SUM($D$24:D126),IF(B127="","",IF(B127=$I$15,$E$15-(SUM($D$24:D126)),(($A$6*(1/((1+$I$17)^($I$15-B126))))))))</f>
        <v>#REF!</v>
      </c>
      <c r="E127" s="25" t="e">
        <f>IF(B128="totale",SUM(E$24:$E126),ROUND( D127,2))</f>
        <v>#REF!</v>
      </c>
      <c r="F127" s="25" t="e">
        <f t="shared" si="8"/>
        <v>#REF!</v>
      </c>
      <c r="G127" s="25" t="e">
        <f>IF(B127="","",IF(B127="totale",SUM(G$24:G126),F127))</f>
        <v>#REF!</v>
      </c>
      <c r="H127" s="25" t="e">
        <f>IF(B127="Totale",SUM($H$24:H126),IF(B127="","",(($I$16-F127))))</f>
        <v>#REF!</v>
      </c>
      <c r="I127" s="26" t="e">
        <f t="shared" si="9"/>
        <v>#REF!</v>
      </c>
      <c r="J127" s="111"/>
    </row>
    <row r="128" spans="2:10" ht="15" x14ac:dyDescent="0.3">
      <c r="B128" s="103" t="e">
        <f t="shared" si="6"/>
        <v>#REF!</v>
      </c>
      <c r="C128" s="52" t="e">
        <f t="shared" si="7"/>
        <v>#REF!</v>
      </c>
      <c r="D128" s="96" t="e">
        <f>IF(B128="Totale",SUM($D$24:D127),IF(B128="","",IF(B128=$I$15,$E$15-(SUM($D$24:D127)),(($A$6*(1/((1+$I$17)^($I$15-B127))))))))</f>
        <v>#REF!</v>
      </c>
      <c r="E128" s="25" t="e">
        <f>IF(B129="totale",SUM(E$24:$E127),ROUND( D128,2))</f>
        <v>#REF!</v>
      </c>
      <c r="F128" s="25" t="e">
        <f t="shared" si="8"/>
        <v>#REF!</v>
      </c>
      <c r="G128" s="25" t="e">
        <f>IF(B128="","",IF(B128="totale",SUM(G$24:G127),F128))</f>
        <v>#REF!</v>
      </c>
      <c r="H128" s="25" t="e">
        <f>IF(B128="Totale",SUM($H$24:H127),IF(B128="","",(($I$16-F128))))</f>
        <v>#REF!</v>
      </c>
      <c r="I128" s="26" t="e">
        <f t="shared" si="9"/>
        <v>#REF!</v>
      </c>
      <c r="J128" s="111"/>
    </row>
    <row r="129" spans="2:10" ht="15" x14ac:dyDescent="0.3">
      <c r="B129" s="103" t="e">
        <f t="shared" si="6"/>
        <v>#REF!</v>
      </c>
      <c r="C129" s="52" t="e">
        <f t="shared" si="7"/>
        <v>#REF!</v>
      </c>
      <c r="D129" s="96" t="e">
        <f>IF(B129="Totale",SUM($D$24:D128),IF(B129="","",IF(B129=$I$15,$E$15-(SUM($D$24:D128)),(($A$6*(1/((1+$I$17)^($I$15-B128))))))))</f>
        <v>#REF!</v>
      </c>
      <c r="E129" s="25" t="e">
        <f>IF(B130="totale",SUM(E$24:$E128),ROUND( D129,2))</f>
        <v>#REF!</v>
      </c>
      <c r="F129" s="25" t="e">
        <f t="shared" si="8"/>
        <v>#REF!</v>
      </c>
      <c r="G129" s="25" t="e">
        <f>IF(B129="","",IF(B129="totale",SUM(G$24:G128),F129))</f>
        <v>#REF!</v>
      </c>
      <c r="H129" s="25" t="e">
        <f>IF(B129="Totale",SUM($H$24:H128),IF(B129="","",(($I$16-F129))))</f>
        <v>#REF!</v>
      </c>
      <c r="I129" s="26" t="e">
        <f t="shared" si="9"/>
        <v>#REF!</v>
      </c>
      <c r="J129" s="111"/>
    </row>
    <row r="130" spans="2:10" ht="15" x14ac:dyDescent="0.3">
      <c r="B130" s="103" t="e">
        <f t="shared" si="6"/>
        <v>#REF!</v>
      </c>
      <c r="C130" s="52" t="e">
        <f t="shared" si="7"/>
        <v>#REF!</v>
      </c>
      <c r="D130" s="96" t="e">
        <f>IF(B130="Totale",SUM($D$24:D129),IF(B130="","",IF(B130=$I$15,$E$15-(SUM($D$24:D129)),(($A$6*(1/((1+$I$17)^($I$15-B129))))))))</f>
        <v>#REF!</v>
      </c>
      <c r="E130" s="25" t="e">
        <f>IF(B131="totale",SUM(E$24:$E129),ROUND( D130,2))</f>
        <v>#REF!</v>
      </c>
      <c r="F130" s="25" t="e">
        <f t="shared" si="8"/>
        <v>#REF!</v>
      </c>
      <c r="G130" s="25" t="e">
        <f>IF(B130="","",IF(B130="totale",SUM(G$24:G129),F130))</f>
        <v>#REF!</v>
      </c>
      <c r="H130" s="25" t="e">
        <f>IF(B130="Totale",SUM($H$24:H129),IF(B130="","",(($I$16-F130))))</f>
        <v>#REF!</v>
      </c>
      <c r="I130" s="26" t="e">
        <f t="shared" si="9"/>
        <v>#REF!</v>
      </c>
      <c r="J130" s="111"/>
    </row>
    <row r="131" spans="2:10" ht="15" x14ac:dyDescent="0.3">
      <c r="B131" s="103" t="e">
        <f t="shared" si="6"/>
        <v>#REF!</v>
      </c>
      <c r="C131" s="52" t="e">
        <f t="shared" si="7"/>
        <v>#REF!</v>
      </c>
      <c r="D131" s="96" t="e">
        <f>IF(B131="Totale",SUM($D$24:D130),IF(B131="","",IF(B131=$I$15,$E$15-(SUM($D$24:D130)),(($A$6*(1/((1+$I$17)^($I$15-B130))))))))</f>
        <v>#REF!</v>
      </c>
      <c r="E131" s="25" t="e">
        <f>IF(B132="totale",SUM(E$24:$E130),ROUND( D131,2))</f>
        <v>#REF!</v>
      </c>
      <c r="F131" s="25" t="e">
        <f t="shared" si="8"/>
        <v>#REF!</v>
      </c>
      <c r="G131" s="25" t="e">
        <f>IF(B131="","",IF(B131="totale",SUM(G$24:G130),F131))</f>
        <v>#REF!</v>
      </c>
      <c r="H131" s="25" t="e">
        <f>IF(B131="Totale",SUM($H$24:H130),IF(B131="","",(($I$16-F131))))</f>
        <v>#REF!</v>
      </c>
      <c r="I131" s="26" t="e">
        <f t="shared" si="9"/>
        <v>#REF!</v>
      </c>
      <c r="J131" s="111"/>
    </row>
    <row r="132" spans="2:10" ht="15" x14ac:dyDescent="0.3">
      <c r="B132" s="103" t="e">
        <f t="shared" si="6"/>
        <v>#REF!</v>
      </c>
      <c r="C132" s="52" t="e">
        <f t="shared" si="7"/>
        <v>#REF!</v>
      </c>
      <c r="D132" s="96" t="e">
        <f>IF(B132="Totale",SUM($D$24:D131),IF(B132="","",IF(B132=$I$15,$E$15-(SUM($D$24:D131)),(($A$6*(1/((1+$I$17)^($I$15-B131))))))))</f>
        <v>#REF!</v>
      </c>
      <c r="E132" s="25" t="e">
        <f>IF(B133="totale",SUM(E$24:$E131),ROUND( D132,2))</f>
        <v>#REF!</v>
      </c>
      <c r="F132" s="25" t="e">
        <f t="shared" si="8"/>
        <v>#REF!</v>
      </c>
      <c r="G132" s="25" t="e">
        <f>IF(B132="","",IF(B132="totale",SUM(G$24:G131),F132))</f>
        <v>#REF!</v>
      </c>
      <c r="H132" s="25" t="e">
        <f>IF(B132="Totale",SUM($H$24:H131),IF(B132="","",(($I$16-F132))))</f>
        <v>#REF!</v>
      </c>
      <c r="I132" s="26" t="e">
        <f t="shared" si="9"/>
        <v>#REF!</v>
      </c>
      <c r="J132" s="111"/>
    </row>
    <row r="133" spans="2:10" ht="15" x14ac:dyDescent="0.3">
      <c r="B133" s="103" t="e">
        <f t="shared" si="6"/>
        <v>#REF!</v>
      </c>
      <c r="C133" s="52" t="e">
        <f t="shared" si="7"/>
        <v>#REF!</v>
      </c>
      <c r="D133" s="96" t="e">
        <f>IF(B133="Totale",SUM($D$24:D132),IF(B133="","",IF(B133=$I$15,$E$15-(SUM($D$24:D132)),(($A$6*(1/((1+$I$17)^($I$15-B132))))))))</f>
        <v>#REF!</v>
      </c>
      <c r="E133" s="25" t="e">
        <f>IF(B134="totale",SUM(E$24:$E132),ROUND( D133,2))</f>
        <v>#REF!</v>
      </c>
      <c r="F133" s="25" t="e">
        <f t="shared" si="8"/>
        <v>#REF!</v>
      </c>
      <c r="G133" s="25" t="e">
        <f>IF(B133="","",IF(B133="totale",SUM(G$24:G132),F133))</f>
        <v>#REF!</v>
      </c>
      <c r="H133" s="25" t="e">
        <f>IF(B133="Totale",SUM($H$24:H132),IF(B133="","",(($I$16-F133))))</f>
        <v>#REF!</v>
      </c>
      <c r="I133" s="26" t="e">
        <f t="shared" si="9"/>
        <v>#REF!</v>
      </c>
      <c r="J133" s="111"/>
    </row>
    <row r="134" spans="2:10" ht="15" x14ac:dyDescent="0.3">
      <c r="B134" s="103" t="e">
        <f t="shared" si="6"/>
        <v>#REF!</v>
      </c>
      <c r="C134" s="52" t="e">
        <f t="shared" si="7"/>
        <v>#REF!</v>
      </c>
      <c r="D134" s="96" t="e">
        <f>IF(B134="Totale",SUM($D$24:D133),IF(B134="","",IF(B134=$I$15,$E$15-(SUM($D$24:D133)),(($A$6*(1/((1+$I$17)^($I$15-B133))))))))</f>
        <v>#REF!</v>
      </c>
      <c r="E134" s="25" t="e">
        <f>IF(B135="totale",SUM(E$24:$E133),ROUND( D134,2))</f>
        <v>#REF!</v>
      </c>
      <c r="F134" s="25" t="e">
        <f t="shared" si="8"/>
        <v>#REF!</v>
      </c>
      <c r="G134" s="25" t="e">
        <f>IF(B134="","",IF(B134="totale",SUM(G$24:G133),F134))</f>
        <v>#REF!</v>
      </c>
      <c r="H134" s="25" t="e">
        <f>IF(B134="Totale",SUM($H$24:H133),IF(B134="","",(($I$16-F134))))</f>
        <v>#REF!</v>
      </c>
      <c r="I134" s="26" t="e">
        <f t="shared" si="9"/>
        <v>#REF!</v>
      </c>
      <c r="J134" s="111"/>
    </row>
    <row r="135" spans="2:10" ht="15" x14ac:dyDescent="0.3">
      <c r="B135" s="103" t="e">
        <f t="shared" si="6"/>
        <v>#REF!</v>
      </c>
      <c r="C135" s="52" t="e">
        <f t="shared" si="7"/>
        <v>#REF!</v>
      </c>
      <c r="D135" s="96" t="e">
        <f>IF(B135="Totale",SUM($D$24:D134),IF(B135="","",IF(B135=$I$15,$E$15-(SUM($D$24:D134)),(($A$6*(1/((1+$I$17)^($I$15-B134))))))))</f>
        <v>#REF!</v>
      </c>
      <c r="E135" s="25" t="e">
        <f>IF(B136="totale",SUM(E$24:$E134),ROUND( D135,2))</f>
        <v>#REF!</v>
      </c>
      <c r="F135" s="25" t="e">
        <f t="shared" si="8"/>
        <v>#REF!</v>
      </c>
      <c r="G135" s="25" t="e">
        <f>IF(B135="","",IF(B135="totale",SUM(G$24:G134),F135))</f>
        <v>#REF!</v>
      </c>
      <c r="H135" s="25" t="e">
        <f>IF(B135="Totale",SUM($H$24:H134),IF(B135="","",(($I$16-F135))))</f>
        <v>#REF!</v>
      </c>
      <c r="I135" s="26" t="e">
        <f t="shared" si="9"/>
        <v>#REF!</v>
      </c>
      <c r="J135" s="111"/>
    </row>
    <row r="136" spans="2:10" ht="15" x14ac:dyDescent="0.3">
      <c r="B136" s="103" t="e">
        <f t="shared" si="6"/>
        <v>#REF!</v>
      </c>
      <c r="C136" s="52" t="e">
        <f t="shared" si="7"/>
        <v>#REF!</v>
      </c>
      <c r="D136" s="96" t="e">
        <f>IF(B136="Totale",SUM($D$24:D135),IF(B136="","",IF(B136=$I$15,$E$15-(SUM($D$24:D135)),(($A$6*(1/((1+$I$17)^($I$15-B135))))))))</f>
        <v>#REF!</v>
      </c>
      <c r="E136" s="25" t="e">
        <f>IF(B137="totale",SUM(E$24:$E135),ROUND( D136,2))</f>
        <v>#REF!</v>
      </c>
      <c r="F136" s="25" t="e">
        <f t="shared" si="8"/>
        <v>#REF!</v>
      </c>
      <c r="G136" s="25" t="e">
        <f>IF(B136="","",IF(B136="totale",SUM(G$24:G135),F136))</f>
        <v>#REF!</v>
      </c>
      <c r="H136" s="25" t="e">
        <f>IF(B136="Totale",SUM($H$24:H135),IF(B136="","",(($I$16-F136))))</f>
        <v>#REF!</v>
      </c>
      <c r="I136" s="26" t="e">
        <f t="shared" si="9"/>
        <v>#REF!</v>
      </c>
      <c r="J136" s="111"/>
    </row>
    <row r="137" spans="2:10" ht="15" x14ac:dyDescent="0.3">
      <c r="B137" s="103" t="e">
        <f t="shared" si="6"/>
        <v>#REF!</v>
      </c>
      <c r="C137" s="52" t="e">
        <f t="shared" si="7"/>
        <v>#REF!</v>
      </c>
      <c r="D137" s="96" t="e">
        <f>IF(B137="Totale",SUM($D$24:D136),IF(B137="","",IF(B137=$I$15,$E$15-(SUM($D$24:D136)),(($A$6*(1/((1+$I$17)^($I$15-B136))))))))</f>
        <v>#REF!</v>
      </c>
      <c r="E137" s="25" t="e">
        <f>IF(B138="totale",SUM(E$24:$E136),ROUND( D137,2))</f>
        <v>#REF!</v>
      </c>
      <c r="F137" s="25" t="e">
        <f t="shared" si="8"/>
        <v>#REF!</v>
      </c>
      <c r="G137" s="25" t="e">
        <f>IF(B137="","",IF(B137="totale",SUM(G$24:G136),F137))</f>
        <v>#REF!</v>
      </c>
      <c r="H137" s="25" t="e">
        <f>IF(B137="Totale",SUM($H$24:H136),IF(B137="","",(($I$16-F137))))</f>
        <v>#REF!</v>
      </c>
      <c r="I137" s="26" t="e">
        <f t="shared" si="9"/>
        <v>#REF!</v>
      </c>
      <c r="J137" s="111"/>
    </row>
    <row r="138" spans="2:10" ht="15" x14ac:dyDescent="0.3">
      <c r="B138" s="103" t="e">
        <f t="shared" si="6"/>
        <v>#REF!</v>
      </c>
      <c r="C138" s="52" t="e">
        <f t="shared" si="7"/>
        <v>#REF!</v>
      </c>
      <c r="D138" s="96" t="e">
        <f>IF(B138="Totale",SUM($D$24:D137),IF(B138="","",IF(B138=$I$15,$E$15-(SUM($D$24:D137)),(($A$6*(1/((1+$I$17)^($I$15-B137))))))))</f>
        <v>#REF!</v>
      </c>
      <c r="E138" s="25" t="e">
        <f>IF(B139="totale",SUM(E$24:$E137),ROUND( D138,2))</f>
        <v>#REF!</v>
      </c>
      <c r="F138" s="25" t="e">
        <f t="shared" si="8"/>
        <v>#REF!</v>
      </c>
      <c r="G138" s="25" t="e">
        <f>IF(B138="","",IF(B138="totale",SUM(G$24:G137),F138))</f>
        <v>#REF!</v>
      </c>
      <c r="H138" s="25" t="e">
        <f>IF(B138="Totale",SUM($H$24:H137),IF(B138="","",(($I$16-F138))))</f>
        <v>#REF!</v>
      </c>
      <c r="I138" s="26" t="e">
        <f t="shared" si="9"/>
        <v>#REF!</v>
      </c>
      <c r="J138" s="111"/>
    </row>
    <row r="139" spans="2:10" ht="15" x14ac:dyDescent="0.3">
      <c r="B139" s="103" t="e">
        <f t="shared" si="6"/>
        <v>#REF!</v>
      </c>
      <c r="C139" s="52" t="e">
        <f t="shared" si="7"/>
        <v>#REF!</v>
      </c>
      <c r="D139" s="96" t="e">
        <f>IF(B139="Totale",SUM($D$24:D138),IF(B139="","",IF(B139=$I$15,$E$15-(SUM($D$24:D138)),(($A$6*(1/((1+$I$17)^($I$15-B138))))))))</f>
        <v>#REF!</v>
      </c>
      <c r="E139" s="25" t="e">
        <f>IF(B140="totale",SUM(E$24:$E138),ROUND( D139,2))</f>
        <v>#REF!</v>
      </c>
      <c r="F139" s="25" t="e">
        <f t="shared" si="8"/>
        <v>#REF!</v>
      </c>
      <c r="G139" s="25" t="e">
        <f>IF(B139="","",IF(B139="totale",SUM(G$24:G138),F139))</f>
        <v>#REF!</v>
      </c>
      <c r="H139" s="25" t="e">
        <f>IF(B139="Totale",SUM($H$24:H138),IF(B139="","",(($I$16-F139))))</f>
        <v>#REF!</v>
      </c>
      <c r="I139" s="26" t="e">
        <f t="shared" si="9"/>
        <v>#REF!</v>
      </c>
      <c r="J139" s="111"/>
    </row>
    <row r="140" spans="2:10" ht="15" x14ac:dyDescent="0.3">
      <c r="B140" s="103" t="e">
        <f t="shared" si="6"/>
        <v>#REF!</v>
      </c>
      <c r="C140" s="52" t="e">
        <f t="shared" si="7"/>
        <v>#REF!</v>
      </c>
      <c r="D140" s="96" t="e">
        <f>IF(B140="Totale",SUM($D$24:D139),IF(B140="","",IF(B140=$I$15,$E$15-(SUM($D$24:D139)),(($A$6*(1/((1+$I$17)^($I$15-B139))))))))</f>
        <v>#REF!</v>
      </c>
      <c r="E140" s="25" t="e">
        <f>IF(B141="totale",SUM(E$24:$E139),ROUND( D140,2))</f>
        <v>#REF!</v>
      </c>
      <c r="F140" s="25" t="e">
        <f t="shared" si="8"/>
        <v>#REF!</v>
      </c>
      <c r="G140" s="25" t="e">
        <f>IF(B140="","",IF(B140="totale",SUM(G$24:G139),F140))</f>
        <v>#REF!</v>
      </c>
      <c r="H140" s="25" t="e">
        <f>IF(B140="Totale",SUM($H$24:H139),IF(B140="","",(($I$16-F140))))</f>
        <v>#REF!</v>
      </c>
      <c r="I140" s="26" t="e">
        <f t="shared" si="9"/>
        <v>#REF!</v>
      </c>
      <c r="J140" s="111"/>
    </row>
    <row r="141" spans="2:10" ht="15" x14ac:dyDescent="0.3">
      <c r="B141" s="103" t="e">
        <f t="shared" si="6"/>
        <v>#REF!</v>
      </c>
      <c r="C141" s="52" t="e">
        <f t="shared" si="7"/>
        <v>#REF!</v>
      </c>
      <c r="D141" s="96" t="e">
        <f>IF(B141="Totale",SUM($D$24:D140),IF(B141="","",IF(B141=$I$15,$E$15-(SUM($D$24:D140)),(($A$6*(1/((1+$I$17)^($I$15-B140))))))))</f>
        <v>#REF!</v>
      </c>
      <c r="E141" s="25" t="e">
        <f>IF(B142="totale",SUM(E$24:$E140),ROUND( D141,2))</f>
        <v>#REF!</v>
      </c>
      <c r="F141" s="25" t="e">
        <f t="shared" si="8"/>
        <v>#REF!</v>
      </c>
      <c r="G141" s="25" t="e">
        <f>IF(B141="","",IF(B141="totale",SUM(G$24:G140),F141))</f>
        <v>#REF!</v>
      </c>
      <c r="H141" s="25" t="e">
        <f>IF(B141="Totale",SUM($H$24:H140),IF(B141="","",(($I$16-F141))))</f>
        <v>#REF!</v>
      </c>
      <c r="I141" s="26" t="e">
        <f t="shared" si="9"/>
        <v>#REF!</v>
      </c>
      <c r="J141" s="111"/>
    </row>
    <row r="142" spans="2:10" ht="15" x14ac:dyDescent="0.3">
      <c r="B142" s="103" t="e">
        <f t="shared" si="6"/>
        <v>#REF!</v>
      </c>
      <c r="C142" s="52" t="e">
        <f t="shared" si="7"/>
        <v>#REF!</v>
      </c>
      <c r="D142" s="96" t="e">
        <f>IF(B142="Totale",SUM($D$24:D141),IF(B142="","",IF(B142=$I$15,$E$15-(SUM($D$24:D141)),(($A$6*(1/((1+$I$17)^($I$15-B141))))))))</f>
        <v>#REF!</v>
      </c>
      <c r="E142" s="25" t="e">
        <f>IF(B143="totale",SUM(E$24:$E141),ROUND( D142,2))</f>
        <v>#REF!</v>
      </c>
      <c r="F142" s="25" t="e">
        <f t="shared" si="8"/>
        <v>#REF!</v>
      </c>
      <c r="G142" s="25" t="e">
        <f>IF(B142="","",IF(B142="totale",SUM(G$24:G141),F142))</f>
        <v>#REF!</v>
      </c>
      <c r="H142" s="25" t="e">
        <f>IF(B142="Totale",SUM($H$24:H141),IF(B142="","",(($I$16-F142))))</f>
        <v>#REF!</v>
      </c>
      <c r="I142" s="26" t="e">
        <f t="shared" si="9"/>
        <v>#REF!</v>
      </c>
      <c r="J142" s="111"/>
    </row>
    <row r="143" spans="2:10" ht="15" x14ac:dyDescent="0.3">
      <c r="B143" s="103" t="e">
        <f t="shared" si="6"/>
        <v>#REF!</v>
      </c>
      <c r="C143" s="52" t="e">
        <f t="shared" si="7"/>
        <v>#REF!</v>
      </c>
      <c r="D143" s="96" t="e">
        <f>IF(B143="Totale",SUM($D$24:D142),IF(B143="","",IF(B143=$I$15,$E$15-(SUM($D$24:D142)),(($A$6*(1/((1+$I$17)^($I$15-B142))))))))</f>
        <v>#REF!</v>
      </c>
      <c r="E143" s="25" t="e">
        <f>IF(B144="totale",SUM(E$24:$E142),ROUND( D143,2))</f>
        <v>#REF!</v>
      </c>
      <c r="F143" s="25" t="e">
        <f t="shared" si="8"/>
        <v>#REF!</v>
      </c>
      <c r="G143" s="25" t="e">
        <f>IF(B143="","",IF(B143="totale",SUM(G$24:G142),F143))</f>
        <v>#REF!</v>
      </c>
      <c r="H143" s="25" t="e">
        <f>IF(B143="Totale",SUM($H$24:H142),IF(B143="","",(($I$16-F143))))</f>
        <v>#REF!</v>
      </c>
      <c r="I143" s="26" t="e">
        <f t="shared" si="9"/>
        <v>#REF!</v>
      </c>
      <c r="J143" s="111"/>
    </row>
    <row r="144" spans="2:10" ht="15" x14ac:dyDescent="0.3">
      <c r="B144" s="103" t="e">
        <f t="shared" si="6"/>
        <v>#REF!</v>
      </c>
      <c r="C144" s="52" t="e">
        <f t="shared" si="7"/>
        <v>#REF!</v>
      </c>
      <c r="D144" s="96" t="e">
        <f>IF(B144="Totale",SUM($D$24:D143),IF(B144="","",IF(B144=$I$15,$E$15-(SUM($D$24:D143)),(($A$6*(1/((1+$I$17)^($I$15-B143))))))))</f>
        <v>#REF!</v>
      </c>
      <c r="E144" s="25" t="e">
        <f>IF(B145="totale",SUM(E$24:$E143),ROUND( D144,2))</f>
        <v>#REF!</v>
      </c>
      <c r="F144" s="25" t="e">
        <f t="shared" si="8"/>
        <v>#REF!</v>
      </c>
      <c r="G144" s="25" t="e">
        <f>IF(B144="","",IF(B144="totale",SUM(G$24:G143),F144))</f>
        <v>#REF!</v>
      </c>
      <c r="H144" s="25" t="e">
        <f>IF(B144="Totale",SUM($H$24:H143),IF(B144="","",(($I$16-F144))))</f>
        <v>#REF!</v>
      </c>
      <c r="I144" s="26" t="e">
        <f t="shared" si="9"/>
        <v>#REF!</v>
      </c>
      <c r="J144" s="111"/>
    </row>
    <row r="145" spans="2:10" ht="15" x14ac:dyDescent="0.3">
      <c r="B145" s="103" t="e">
        <f t="shared" si="6"/>
        <v>#REF!</v>
      </c>
      <c r="C145" s="52" t="e">
        <f t="shared" si="7"/>
        <v>#REF!</v>
      </c>
      <c r="D145" s="96" t="e">
        <f>IF(B145="Totale",SUM($D$24:D144),IF(B145="","",IF(B145=$I$15,$E$15-(SUM($D$24:D144)),(($A$6*(1/((1+$I$17)^($I$15-B144))))))))</f>
        <v>#REF!</v>
      </c>
      <c r="E145" s="25" t="e">
        <f>IF(B146="totale",SUM(E$24:$E144),ROUND( D145,2))</f>
        <v>#REF!</v>
      </c>
      <c r="F145" s="25" t="e">
        <f t="shared" si="8"/>
        <v>#REF!</v>
      </c>
      <c r="G145" s="25" t="e">
        <f>IF(B145="","",IF(B145="totale",SUM(G$24:G144),F145))</f>
        <v>#REF!</v>
      </c>
      <c r="H145" s="25" t="e">
        <f>IF(B145="Totale",SUM($H$24:H144),IF(B145="","",(($I$16-F145))))</f>
        <v>#REF!</v>
      </c>
      <c r="I145" s="26" t="e">
        <f t="shared" si="9"/>
        <v>#REF!</v>
      </c>
      <c r="J145" s="111"/>
    </row>
    <row r="146" spans="2:10" ht="15" x14ac:dyDescent="0.3">
      <c r="B146" s="103" t="e">
        <f t="shared" si="6"/>
        <v>#REF!</v>
      </c>
      <c r="C146" s="52" t="e">
        <f t="shared" si="7"/>
        <v>#REF!</v>
      </c>
      <c r="D146" s="96" t="e">
        <f>IF(B146="Totale",SUM($D$24:D145),IF(B146="","",IF(B146=$I$15,$E$15-(SUM($D$24:D145)),(($A$6*(1/((1+$I$17)^($I$15-B145))))))))</f>
        <v>#REF!</v>
      </c>
      <c r="E146" s="25" t="e">
        <f>IF(B147="totale",SUM(E$24:$E145),ROUND( D146,2))</f>
        <v>#REF!</v>
      </c>
      <c r="F146" s="25" t="e">
        <f t="shared" si="8"/>
        <v>#REF!</v>
      </c>
      <c r="G146" s="25" t="e">
        <f>IF(B146="","",IF(B146="totale",SUM(G$24:G145),F146))</f>
        <v>#REF!</v>
      </c>
      <c r="H146" s="25" t="e">
        <f>IF(B146="Totale",SUM($H$24:H145),IF(B146="","",(($I$16-F146))))</f>
        <v>#REF!</v>
      </c>
      <c r="I146" s="26" t="e">
        <f t="shared" si="9"/>
        <v>#REF!</v>
      </c>
      <c r="J146" s="111"/>
    </row>
    <row r="147" spans="2:10" ht="15" x14ac:dyDescent="0.3">
      <c r="B147" s="103" t="e">
        <f t="shared" si="6"/>
        <v>#REF!</v>
      </c>
      <c r="C147" s="52" t="e">
        <f t="shared" si="7"/>
        <v>#REF!</v>
      </c>
      <c r="D147" s="96" t="e">
        <f>IF(B147="Totale",SUM($D$24:D146),IF(B147="","",IF(B147=$I$15,$E$15-(SUM($D$24:D146)),(($A$6*(1/((1+$I$17)^($I$15-B146))))))))</f>
        <v>#REF!</v>
      </c>
      <c r="E147" s="25" t="e">
        <f>IF(B148="totale",SUM(E$24:$E146),ROUND( D147,2))</f>
        <v>#REF!</v>
      </c>
      <c r="F147" s="25" t="e">
        <f t="shared" si="8"/>
        <v>#REF!</v>
      </c>
      <c r="G147" s="25" t="e">
        <f>IF(B147="","",IF(B147="totale",SUM(G$24:G146),F147))</f>
        <v>#REF!</v>
      </c>
      <c r="H147" s="25" t="e">
        <f>IF(B147="Totale",SUM($H$24:H146),IF(B147="","",(($I$16-F147))))</f>
        <v>#REF!</v>
      </c>
      <c r="I147" s="26" t="e">
        <f t="shared" si="9"/>
        <v>#REF!</v>
      </c>
      <c r="J147" s="111"/>
    </row>
    <row r="148" spans="2:10" ht="15" x14ac:dyDescent="0.3">
      <c r="B148" s="103" t="e">
        <f t="shared" ref="B148:B211" si="10">IF($I$15=0,"",IF($I$15&lt;&gt;B147,IF(B147="Totale","",IF(B147="","",B147+1)),"Totale"))</f>
        <v>#REF!</v>
      </c>
      <c r="C148" s="52" t="e">
        <f t="shared" ref="C148:C211" si="11">IF($E$17="s",IF($I$15&lt;&gt;B147,IF(B147="Totale","",IF(B147="","",DATE(YEAR(C147),MONTH(C147)+6,DAY(C147)))),""),IF($I$15&lt;&gt;B147,IF(B147="Totale","",IF(B147="","",DATE(YEAR(C147),MONTH(C147)+1,DAY(C147)))),""))</f>
        <v>#REF!</v>
      </c>
      <c r="D148" s="96" t="e">
        <f>IF(B148="Totale",SUM($D$24:D147),IF(B148="","",IF(B148=$I$15,$E$15-(SUM($D$24:D147)),(($A$6*(1/((1+$I$17)^($I$15-B147))))))))</f>
        <v>#REF!</v>
      </c>
      <c r="E148" s="25" t="e">
        <f>IF(B149="totale",SUM(E$24:$E147),ROUND( D148,2))</f>
        <v>#REF!</v>
      </c>
      <c r="F148" s="25" t="e">
        <f t="shared" ref="F148:F211" si="12">IF(B149="totale",$E$15-E148,E148)</f>
        <v>#REF!</v>
      </c>
      <c r="G148" s="25" t="e">
        <f>IF(B148="","",IF(B148="totale",SUM(G$24:G147),F148))</f>
        <v>#REF!</v>
      </c>
      <c r="H148" s="25" t="e">
        <f>IF(B148="Totale",SUM($H$24:H147),IF(B148="","",(($I$16-F148))))</f>
        <v>#REF!</v>
      </c>
      <c r="I148" s="26" t="e">
        <f t="shared" ref="I148:I211" si="13">IF(B148="Totale",SUM(G148:H148),IF(B148="","",G148+H148))</f>
        <v>#REF!</v>
      </c>
      <c r="J148" s="111"/>
    </row>
    <row r="149" spans="2:10" ht="15" x14ac:dyDescent="0.3">
      <c r="B149" s="103" t="e">
        <f t="shared" si="10"/>
        <v>#REF!</v>
      </c>
      <c r="C149" s="52" t="e">
        <f t="shared" si="11"/>
        <v>#REF!</v>
      </c>
      <c r="D149" s="96" t="e">
        <f>IF(B149="Totale",SUM($D$24:D148),IF(B149="","",IF(B149=$I$15,$E$15-(SUM($D$24:D148)),(($A$6*(1/((1+$I$17)^($I$15-B148))))))))</f>
        <v>#REF!</v>
      </c>
      <c r="E149" s="25" t="e">
        <f>IF(B150="totale",SUM(E$24:$E148),ROUND( D149,2))</f>
        <v>#REF!</v>
      </c>
      <c r="F149" s="25" t="e">
        <f t="shared" si="12"/>
        <v>#REF!</v>
      </c>
      <c r="G149" s="25" t="e">
        <f>IF(B149="","",IF(B149="totale",SUM(G$24:G148),F149))</f>
        <v>#REF!</v>
      </c>
      <c r="H149" s="25" t="e">
        <f>IF(B149="Totale",SUM($H$24:H148),IF(B149="","",(($I$16-F149))))</f>
        <v>#REF!</v>
      </c>
      <c r="I149" s="26" t="e">
        <f t="shared" si="13"/>
        <v>#REF!</v>
      </c>
      <c r="J149" s="111"/>
    </row>
    <row r="150" spans="2:10" ht="15" x14ac:dyDescent="0.3">
      <c r="B150" s="103" t="e">
        <f t="shared" si="10"/>
        <v>#REF!</v>
      </c>
      <c r="C150" s="52" t="e">
        <f t="shared" si="11"/>
        <v>#REF!</v>
      </c>
      <c r="D150" s="96" t="e">
        <f>IF(B150="Totale",SUM($D$24:D149),IF(B150="","",IF(B150=$I$15,$E$15-(SUM($D$24:D149)),(($A$6*(1/((1+$I$17)^($I$15-B149))))))))</f>
        <v>#REF!</v>
      </c>
      <c r="E150" s="25" t="e">
        <f>IF(B151="totale",SUM(E$24:$E149),ROUND( D150,2))</f>
        <v>#REF!</v>
      </c>
      <c r="F150" s="25" t="e">
        <f t="shared" si="12"/>
        <v>#REF!</v>
      </c>
      <c r="G150" s="25" t="e">
        <f>IF(B150="","",IF(B150="totale",SUM(G$24:G149),F150))</f>
        <v>#REF!</v>
      </c>
      <c r="H150" s="25" t="e">
        <f>IF(B150="Totale",SUM($H$24:H149),IF(B150="","",(($I$16-F150))))</f>
        <v>#REF!</v>
      </c>
      <c r="I150" s="26" t="e">
        <f t="shared" si="13"/>
        <v>#REF!</v>
      </c>
      <c r="J150" s="111"/>
    </row>
    <row r="151" spans="2:10" ht="15" x14ac:dyDescent="0.3">
      <c r="B151" s="103" t="e">
        <f t="shared" si="10"/>
        <v>#REF!</v>
      </c>
      <c r="C151" s="52" t="e">
        <f t="shared" si="11"/>
        <v>#REF!</v>
      </c>
      <c r="D151" s="96" t="e">
        <f>IF(B151="Totale",SUM($D$24:D150),IF(B151="","",IF(B151=$I$15,$E$15-(SUM($D$24:D150)),(($A$6*(1/((1+$I$17)^($I$15-B150))))))))</f>
        <v>#REF!</v>
      </c>
      <c r="E151" s="25" t="e">
        <f>IF(B152="totale",SUM(E$24:$E150),ROUND( D151,2))</f>
        <v>#REF!</v>
      </c>
      <c r="F151" s="25" t="e">
        <f t="shared" si="12"/>
        <v>#REF!</v>
      </c>
      <c r="G151" s="25" t="e">
        <f>IF(B151="","",IF(B151="totale",SUM(G$24:G150),F151))</f>
        <v>#REF!</v>
      </c>
      <c r="H151" s="25" t="e">
        <f>IF(B151="Totale",SUM($H$24:H150),IF(B151="","",(($I$16-F151))))</f>
        <v>#REF!</v>
      </c>
      <c r="I151" s="26" t="e">
        <f t="shared" si="13"/>
        <v>#REF!</v>
      </c>
      <c r="J151" s="111"/>
    </row>
    <row r="152" spans="2:10" ht="15" x14ac:dyDescent="0.3">
      <c r="B152" s="103" t="e">
        <f t="shared" si="10"/>
        <v>#REF!</v>
      </c>
      <c r="C152" s="52" t="e">
        <f t="shared" si="11"/>
        <v>#REF!</v>
      </c>
      <c r="D152" s="96" t="e">
        <f>IF(B152="Totale",SUM($D$24:D151),IF(B152="","",IF(B152=$I$15,$E$15-(SUM($D$24:D151)),(($A$6*(1/((1+$I$17)^($I$15-B151))))))))</f>
        <v>#REF!</v>
      </c>
      <c r="E152" s="25" t="e">
        <f>IF(B153="totale",SUM(E$24:$E151),ROUND( D152,2))</f>
        <v>#REF!</v>
      </c>
      <c r="F152" s="25" t="e">
        <f t="shared" si="12"/>
        <v>#REF!</v>
      </c>
      <c r="G152" s="25" t="e">
        <f>IF(B152="","",IF(B152="totale",SUM(G$24:G151),F152))</f>
        <v>#REF!</v>
      </c>
      <c r="H152" s="25" t="e">
        <f>IF(B152="Totale",SUM($H$24:H151),IF(B152="","",(($I$16-F152))))</f>
        <v>#REF!</v>
      </c>
      <c r="I152" s="26" t="e">
        <f t="shared" si="13"/>
        <v>#REF!</v>
      </c>
      <c r="J152" s="111"/>
    </row>
    <row r="153" spans="2:10" ht="15" x14ac:dyDescent="0.3">
      <c r="B153" s="103" t="e">
        <f t="shared" si="10"/>
        <v>#REF!</v>
      </c>
      <c r="C153" s="52" t="e">
        <f t="shared" si="11"/>
        <v>#REF!</v>
      </c>
      <c r="D153" s="96" t="e">
        <f>IF(B153="Totale",SUM($D$24:D152),IF(B153="","",IF(B153=$I$15,$E$15-(SUM($D$24:D152)),(($A$6*(1/((1+$I$17)^($I$15-B152))))))))</f>
        <v>#REF!</v>
      </c>
      <c r="E153" s="25" t="e">
        <f>IF(B154="totale",SUM(E$24:$E152),ROUND( D153,2))</f>
        <v>#REF!</v>
      </c>
      <c r="F153" s="25" t="e">
        <f t="shared" si="12"/>
        <v>#REF!</v>
      </c>
      <c r="G153" s="25" t="e">
        <f>IF(B153="","",IF(B153="totale",SUM(G$24:G152),F153))</f>
        <v>#REF!</v>
      </c>
      <c r="H153" s="25" t="e">
        <f>IF(B153="Totale",SUM($H$24:H152),IF(B153="","",(($I$16-F153))))</f>
        <v>#REF!</v>
      </c>
      <c r="I153" s="26" t="e">
        <f t="shared" si="13"/>
        <v>#REF!</v>
      </c>
      <c r="J153" s="111"/>
    </row>
    <row r="154" spans="2:10" ht="15" x14ac:dyDescent="0.3">
      <c r="B154" s="103" t="e">
        <f t="shared" si="10"/>
        <v>#REF!</v>
      </c>
      <c r="C154" s="52" t="e">
        <f t="shared" si="11"/>
        <v>#REF!</v>
      </c>
      <c r="D154" s="96" t="e">
        <f>IF(B154="Totale",SUM($D$24:D153),IF(B154="","",IF(B154=$I$15,$E$15-(SUM($D$24:D153)),(($A$6*(1/((1+$I$17)^($I$15-B153))))))))</f>
        <v>#REF!</v>
      </c>
      <c r="E154" s="25" t="e">
        <f>IF(B155="totale",SUM(E$24:$E153),ROUND( D154,2))</f>
        <v>#REF!</v>
      </c>
      <c r="F154" s="25" t="e">
        <f t="shared" si="12"/>
        <v>#REF!</v>
      </c>
      <c r="G154" s="25" t="e">
        <f>IF(B154="","",IF(B154="totale",SUM(G$24:G153),F154))</f>
        <v>#REF!</v>
      </c>
      <c r="H154" s="25" t="e">
        <f>IF(B154="Totale",SUM($H$24:H153),IF(B154="","",(($I$16-F154))))</f>
        <v>#REF!</v>
      </c>
      <c r="I154" s="26" t="e">
        <f t="shared" si="13"/>
        <v>#REF!</v>
      </c>
      <c r="J154" s="111"/>
    </row>
    <row r="155" spans="2:10" ht="15" x14ac:dyDescent="0.3">
      <c r="B155" s="103" t="e">
        <f t="shared" si="10"/>
        <v>#REF!</v>
      </c>
      <c r="C155" s="52" t="e">
        <f t="shared" si="11"/>
        <v>#REF!</v>
      </c>
      <c r="D155" s="96" t="e">
        <f>IF(B155="Totale",SUM($D$24:D154),IF(B155="","",IF(B155=$I$15,$E$15-(SUM($D$24:D154)),(($A$6*(1/((1+$I$17)^($I$15-B154))))))))</f>
        <v>#REF!</v>
      </c>
      <c r="E155" s="25" t="e">
        <f>IF(B156="totale",SUM(E$24:$E154),ROUND( D155,2))</f>
        <v>#REF!</v>
      </c>
      <c r="F155" s="25" t="e">
        <f t="shared" si="12"/>
        <v>#REF!</v>
      </c>
      <c r="G155" s="25" t="e">
        <f>IF(B155="","",IF(B155="totale",SUM(G$24:G154),F155))</f>
        <v>#REF!</v>
      </c>
      <c r="H155" s="25" t="e">
        <f>IF(B155="Totale",SUM($H$24:H154),IF(B155="","",(($I$16-F155))))</f>
        <v>#REF!</v>
      </c>
      <c r="I155" s="26" t="e">
        <f t="shared" si="13"/>
        <v>#REF!</v>
      </c>
      <c r="J155" s="111"/>
    </row>
    <row r="156" spans="2:10" ht="15" x14ac:dyDescent="0.3">
      <c r="B156" s="103" t="e">
        <f t="shared" si="10"/>
        <v>#REF!</v>
      </c>
      <c r="C156" s="52" t="e">
        <f t="shared" si="11"/>
        <v>#REF!</v>
      </c>
      <c r="D156" s="96" t="e">
        <f>IF(B156="Totale",SUM($D$24:D155),IF(B156="","",IF(B156=$I$15,$E$15-(SUM($D$24:D155)),(($A$6*(1/((1+$I$17)^($I$15-B155))))))))</f>
        <v>#REF!</v>
      </c>
      <c r="E156" s="25" t="e">
        <f>IF(B157="totale",SUM(E$24:$E155),ROUND( D156,2))</f>
        <v>#REF!</v>
      </c>
      <c r="F156" s="25" t="e">
        <f t="shared" si="12"/>
        <v>#REF!</v>
      </c>
      <c r="G156" s="25" t="e">
        <f>IF(B156="","",IF(B156="totale",SUM(G$24:G155),F156))</f>
        <v>#REF!</v>
      </c>
      <c r="H156" s="25" t="e">
        <f>IF(B156="Totale",SUM($H$24:H155),IF(B156="","",(($I$16-F156))))</f>
        <v>#REF!</v>
      </c>
      <c r="I156" s="26" t="e">
        <f t="shared" si="13"/>
        <v>#REF!</v>
      </c>
      <c r="J156" s="111"/>
    </row>
    <row r="157" spans="2:10" ht="15" x14ac:dyDescent="0.3">
      <c r="B157" s="103" t="e">
        <f t="shared" si="10"/>
        <v>#REF!</v>
      </c>
      <c r="C157" s="52" t="e">
        <f t="shared" si="11"/>
        <v>#REF!</v>
      </c>
      <c r="D157" s="96" t="e">
        <f>IF(B157="Totale",SUM($D$24:D156),IF(B157="","",IF(B157=$I$15,$E$15-(SUM($D$24:D156)),(($A$6*(1/((1+$I$17)^($I$15-B156))))))))</f>
        <v>#REF!</v>
      </c>
      <c r="E157" s="25" t="e">
        <f>IF(B158="totale",SUM(E$24:$E156),ROUND( D157,2))</f>
        <v>#REF!</v>
      </c>
      <c r="F157" s="25" t="e">
        <f t="shared" si="12"/>
        <v>#REF!</v>
      </c>
      <c r="G157" s="25" t="e">
        <f>IF(B157="","",IF(B157="totale",SUM(G$24:G156),F157))</f>
        <v>#REF!</v>
      </c>
      <c r="H157" s="25" t="e">
        <f>IF(B157="Totale",SUM($H$24:H156),IF(B157="","",(($I$16-F157))))</f>
        <v>#REF!</v>
      </c>
      <c r="I157" s="26" t="e">
        <f t="shared" si="13"/>
        <v>#REF!</v>
      </c>
      <c r="J157" s="111"/>
    </row>
    <row r="158" spans="2:10" ht="15" x14ac:dyDescent="0.3">
      <c r="B158" s="103" t="e">
        <f t="shared" si="10"/>
        <v>#REF!</v>
      </c>
      <c r="C158" s="52" t="e">
        <f t="shared" si="11"/>
        <v>#REF!</v>
      </c>
      <c r="D158" s="96" t="e">
        <f>IF(B158="Totale",SUM($D$24:D157),IF(B158="","",IF(B158=$I$15,$E$15-(SUM($D$24:D157)),(($A$6*(1/((1+$I$17)^($I$15-B157))))))))</f>
        <v>#REF!</v>
      </c>
      <c r="E158" s="25" t="e">
        <f>IF(B159="totale",SUM(E$24:$E157),ROUND( D158,2))</f>
        <v>#REF!</v>
      </c>
      <c r="F158" s="25" t="e">
        <f t="shared" si="12"/>
        <v>#REF!</v>
      </c>
      <c r="G158" s="25" t="e">
        <f>IF(B158="","",IF(B158="totale",SUM(G$24:G157),F158))</f>
        <v>#REF!</v>
      </c>
      <c r="H158" s="25" t="e">
        <f>IF(B158="Totale",SUM($H$24:H157),IF(B158="","",(($I$16-F158))))</f>
        <v>#REF!</v>
      </c>
      <c r="I158" s="26" t="e">
        <f t="shared" si="13"/>
        <v>#REF!</v>
      </c>
      <c r="J158" s="111"/>
    </row>
    <row r="159" spans="2:10" ht="15" x14ac:dyDescent="0.3">
      <c r="B159" s="103" t="e">
        <f t="shared" si="10"/>
        <v>#REF!</v>
      </c>
      <c r="C159" s="52" t="e">
        <f t="shared" si="11"/>
        <v>#REF!</v>
      </c>
      <c r="D159" s="96" t="e">
        <f>IF(B159="Totale",SUM($D$24:D158),IF(B159="","",IF(B159=$I$15,$E$15-(SUM($D$24:D158)),(($A$6*(1/((1+$I$17)^($I$15-B158))))))))</f>
        <v>#REF!</v>
      </c>
      <c r="E159" s="25" t="e">
        <f>IF(B160="totale",SUM(E$24:$E158),ROUND( D159,2))</f>
        <v>#REF!</v>
      </c>
      <c r="F159" s="25" t="e">
        <f t="shared" si="12"/>
        <v>#REF!</v>
      </c>
      <c r="G159" s="25" t="e">
        <f>IF(B159="","",IF(B159="totale",SUM(G$24:G158),F159))</f>
        <v>#REF!</v>
      </c>
      <c r="H159" s="25" t="e">
        <f>IF(B159="Totale",SUM($H$24:H158),IF(B159="","",(($I$16-F159))))</f>
        <v>#REF!</v>
      </c>
      <c r="I159" s="26" t="e">
        <f t="shared" si="13"/>
        <v>#REF!</v>
      </c>
      <c r="J159" s="111"/>
    </row>
    <row r="160" spans="2:10" ht="15" x14ac:dyDescent="0.3">
      <c r="B160" s="103" t="e">
        <f t="shared" si="10"/>
        <v>#REF!</v>
      </c>
      <c r="C160" s="52" t="e">
        <f t="shared" si="11"/>
        <v>#REF!</v>
      </c>
      <c r="D160" s="96" t="e">
        <f>IF(B160="Totale",SUM($D$24:D159),IF(B160="","",IF(B160=$I$15,$E$15-(SUM($D$24:D159)),(($A$6*(1/((1+$I$17)^($I$15-B159))))))))</f>
        <v>#REF!</v>
      </c>
      <c r="E160" s="25" t="e">
        <f>IF(B161="totale",SUM(E$24:$E159),ROUND( D160,2))</f>
        <v>#REF!</v>
      </c>
      <c r="F160" s="25" t="e">
        <f t="shared" si="12"/>
        <v>#REF!</v>
      </c>
      <c r="G160" s="25" t="e">
        <f>IF(B160="","",IF(B160="totale",SUM(G$24:G159),F160))</f>
        <v>#REF!</v>
      </c>
      <c r="H160" s="25" t="e">
        <f>IF(B160="Totale",SUM($H$24:H159),IF(B160="","",(($I$16-F160))))</f>
        <v>#REF!</v>
      </c>
      <c r="I160" s="26" t="e">
        <f t="shared" si="13"/>
        <v>#REF!</v>
      </c>
      <c r="J160" s="111"/>
    </row>
    <row r="161" spans="2:10" ht="15" x14ac:dyDescent="0.3">
      <c r="B161" s="103" t="e">
        <f t="shared" si="10"/>
        <v>#REF!</v>
      </c>
      <c r="C161" s="52" t="e">
        <f t="shared" si="11"/>
        <v>#REF!</v>
      </c>
      <c r="D161" s="96" t="e">
        <f>IF(B161="Totale",SUM($D$24:D160),IF(B161="","",IF(B161=$I$15,$E$15-(SUM($D$24:D160)),(($A$6*(1/((1+$I$17)^($I$15-B160))))))))</f>
        <v>#REF!</v>
      </c>
      <c r="E161" s="25" t="e">
        <f>IF(B162="totale",SUM(E$24:$E160),ROUND( D161,2))</f>
        <v>#REF!</v>
      </c>
      <c r="F161" s="25" t="e">
        <f t="shared" si="12"/>
        <v>#REF!</v>
      </c>
      <c r="G161" s="25" t="e">
        <f>IF(B161="","",IF(B161="totale",SUM(G$24:G160),F161))</f>
        <v>#REF!</v>
      </c>
      <c r="H161" s="25" t="e">
        <f>IF(B161="Totale",SUM($H$24:H160),IF(B161="","",(($I$16-F161))))</f>
        <v>#REF!</v>
      </c>
      <c r="I161" s="26" t="e">
        <f t="shared" si="13"/>
        <v>#REF!</v>
      </c>
      <c r="J161" s="111"/>
    </row>
    <row r="162" spans="2:10" ht="15" x14ac:dyDescent="0.3">
      <c r="B162" s="103" t="e">
        <f t="shared" si="10"/>
        <v>#REF!</v>
      </c>
      <c r="C162" s="52" t="e">
        <f t="shared" si="11"/>
        <v>#REF!</v>
      </c>
      <c r="D162" s="96" t="e">
        <f>IF(B162="Totale",SUM($D$24:D161),IF(B162="","",IF(B162=$I$15,$E$15-(SUM($D$24:D161)),(($A$6*(1/((1+$I$17)^($I$15-B161))))))))</f>
        <v>#REF!</v>
      </c>
      <c r="E162" s="25" t="e">
        <f>IF(B163="totale",SUM(E$24:$E161),ROUND( D162,2))</f>
        <v>#REF!</v>
      </c>
      <c r="F162" s="25" t="e">
        <f t="shared" si="12"/>
        <v>#REF!</v>
      </c>
      <c r="G162" s="25" t="e">
        <f>IF(B162="","",IF(B162="totale",SUM(G$24:G161),F162))</f>
        <v>#REF!</v>
      </c>
      <c r="H162" s="25" t="e">
        <f>IF(B162="Totale",SUM($H$24:H161),IF(B162="","",(($I$16-F162))))</f>
        <v>#REF!</v>
      </c>
      <c r="I162" s="26" t="e">
        <f t="shared" si="13"/>
        <v>#REF!</v>
      </c>
      <c r="J162" s="111"/>
    </row>
    <row r="163" spans="2:10" ht="15" x14ac:dyDescent="0.3">
      <c r="B163" s="103" t="e">
        <f t="shared" si="10"/>
        <v>#REF!</v>
      </c>
      <c r="C163" s="52" t="e">
        <f t="shared" si="11"/>
        <v>#REF!</v>
      </c>
      <c r="D163" s="96" t="e">
        <f>IF(B163="Totale",SUM($D$24:D162),IF(B163="","",IF(B163=$I$15,$E$15-(SUM($D$24:D162)),(($A$6*(1/((1+$I$17)^($I$15-B162))))))))</f>
        <v>#REF!</v>
      </c>
      <c r="E163" s="25" t="e">
        <f>IF(B164="totale",SUM(E$24:$E162),ROUND( D163,2))</f>
        <v>#REF!</v>
      </c>
      <c r="F163" s="25" t="e">
        <f t="shared" si="12"/>
        <v>#REF!</v>
      </c>
      <c r="G163" s="25" t="e">
        <f>IF(B163="","",IF(B163="totale",SUM(G$24:G162),F163))</f>
        <v>#REF!</v>
      </c>
      <c r="H163" s="25" t="e">
        <f>IF(B163="Totale",SUM($H$24:H162),IF(B163="","",(($I$16-F163))))</f>
        <v>#REF!</v>
      </c>
      <c r="I163" s="26" t="e">
        <f t="shared" si="13"/>
        <v>#REF!</v>
      </c>
      <c r="J163" s="111"/>
    </row>
    <row r="164" spans="2:10" ht="15" x14ac:dyDescent="0.3">
      <c r="B164" s="103" t="e">
        <f t="shared" si="10"/>
        <v>#REF!</v>
      </c>
      <c r="C164" s="52" t="e">
        <f t="shared" si="11"/>
        <v>#REF!</v>
      </c>
      <c r="D164" s="96" t="e">
        <f>IF(B164="Totale",SUM($D$24:D163),IF(B164="","",IF(B164=$I$15,$E$15-(SUM($D$24:D163)),(($A$6*(1/((1+$I$17)^($I$15-B163))))))))</f>
        <v>#REF!</v>
      </c>
      <c r="E164" s="25" t="e">
        <f>IF(B165="totale",SUM(E$24:$E163),ROUND( D164,2))</f>
        <v>#REF!</v>
      </c>
      <c r="F164" s="25" t="e">
        <f t="shared" si="12"/>
        <v>#REF!</v>
      </c>
      <c r="G164" s="25" t="e">
        <f>IF(B164="","",IF(B164="totale",SUM(G$24:G163),F164))</f>
        <v>#REF!</v>
      </c>
      <c r="H164" s="25" t="e">
        <f>IF(B164="Totale",SUM($H$24:H163),IF(B164="","",(($I$16-F164))))</f>
        <v>#REF!</v>
      </c>
      <c r="I164" s="26" t="e">
        <f t="shared" si="13"/>
        <v>#REF!</v>
      </c>
      <c r="J164" s="111"/>
    </row>
    <row r="165" spans="2:10" ht="15" x14ac:dyDescent="0.3">
      <c r="B165" s="103" t="e">
        <f t="shared" si="10"/>
        <v>#REF!</v>
      </c>
      <c r="C165" s="52" t="e">
        <f t="shared" si="11"/>
        <v>#REF!</v>
      </c>
      <c r="D165" s="96" t="e">
        <f>IF(B165="Totale",SUM($D$24:D164),IF(B165="","",IF(B165=$I$15,$E$15-(SUM($D$24:D164)),(($A$6*(1/((1+$I$17)^($I$15-B164))))))))</f>
        <v>#REF!</v>
      </c>
      <c r="E165" s="25" t="e">
        <f>IF(B166="totale",SUM(E$24:$E164),ROUND( D165,2))</f>
        <v>#REF!</v>
      </c>
      <c r="F165" s="25" t="e">
        <f t="shared" si="12"/>
        <v>#REF!</v>
      </c>
      <c r="G165" s="25" t="e">
        <f>IF(B165="","",IF(B165="totale",SUM(G$24:G164),F165))</f>
        <v>#REF!</v>
      </c>
      <c r="H165" s="25" t="e">
        <f>IF(B165="Totale",SUM($H$24:H164),IF(B165="","",(($I$16-F165))))</f>
        <v>#REF!</v>
      </c>
      <c r="I165" s="26" t="e">
        <f t="shared" si="13"/>
        <v>#REF!</v>
      </c>
      <c r="J165" s="111"/>
    </row>
    <row r="166" spans="2:10" ht="15" x14ac:dyDescent="0.3">
      <c r="B166" s="103" t="e">
        <f t="shared" si="10"/>
        <v>#REF!</v>
      </c>
      <c r="C166" s="52" t="e">
        <f t="shared" si="11"/>
        <v>#REF!</v>
      </c>
      <c r="D166" s="96" t="e">
        <f>IF(B166="Totale",SUM($D$24:D165),IF(B166="","",IF(B166=$I$15,$E$15-(SUM($D$24:D165)),(($A$6*(1/((1+$I$17)^($I$15-B165))))))))</f>
        <v>#REF!</v>
      </c>
      <c r="E166" s="25" t="e">
        <f>IF(B167="totale",SUM(E$24:$E165),ROUND( D166,2))</f>
        <v>#REF!</v>
      </c>
      <c r="F166" s="25" t="e">
        <f t="shared" si="12"/>
        <v>#REF!</v>
      </c>
      <c r="G166" s="25" t="e">
        <f>IF(B166="","",IF(B166="totale",SUM(G$24:G165),F166))</f>
        <v>#REF!</v>
      </c>
      <c r="H166" s="25" t="e">
        <f>IF(B166="Totale",SUM($H$24:H165),IF(B166="","",(($I$16-F166))))</f>
        <v>#REF!</v>
      </c>
      <c r="I166" s="26" t="e">
        <f t="shared" si="13"/>
        <v>#REF!</v>
      </c>
      <c r="J166" s="111"/>
    </row>
    <row r="167" spans="2:10" ht="15" x14ac:dyDescent="0.3">
      <c r="B167" s="103" t="e">
        <f t="shared" si="10"/>
        <v>#REF!</v>
      </c>
      <c r="C167" s="52" t="e">
        <f t="shared" si="11"/>
        <v>#REF!</v>
      </c>
      <c r="D167" s="96" t="e">
        <f>IF(B167="Totale",SUM($D$24:D166),IF(B167="","",IF(B167=$I$15,$E$15-(SUM($D$24:D166)),(($A$6*(1/((1+$I$17)^($I$15-B166))))))))</f>
        <v>#REF!</v>
      </c>
      <c r="E167" s="25" t="e">
        <f>IF(B168="totale",SUM(E$24:$E166),ROUND( D167,2))</f>
        <v>#REF!</v>
      </c>
      <c r="F167" s="25" t="e">
        <f t="shared" si="12"/>
        <v>#REF!</v>
      </c>
      <c r="G167" s="25" t="e">
        <f>IF(B167="","",IF(B167="totale",SUM(G$24:G166),F167))</f>
        <v>#REF!</v>
      </c>
      <c r="H167" s="25" t="e">
        <f>IF(B167="Totale",SUM($H$24:H166),IF(B167="","",(($I$16-F167))))</f>
        <v>#REF!</v>
      </c>
      <c r="I167" s="26" t="e">
        <f t="shared" si="13"/>
        <v>#REF!</v>
      </c>
      <c r="J167" s="111"/>
    </row>
    <row r="168" spans="2:10" ht="15" x14ac:dyDescent="0.3">
      <c r="B168" s="103" t="e">
        <f t="shared" si="10"/>
        <v>#REF!</v>
      </c>
      <c r="C168" s="52" t="e">
        <f t="shared" si="11"/>
        <v>#REF!</v>
      </c>
      <c r="D168" s="96" t="e">
        <f>IF(B168="Totale",SUM($D$24:D167),IF(B168="","",IF(B168=$I$15,$E$15-(SUM($D$24:D167)),(($A$6*(1/((1+$I$17)^($I$15-B167))))))))</f>
        <v>#REF!</v>
      </c>
      <c r="E168" s="25" t="e">
        <f>IF(B169="totale",SUM(E$24:$E167),ROUND( D168,2))</f>
        <v>#REF!</v>
      </c>
      <c r="F168" s="25" t="e">
        <f t="shared" si="12"/>
        <v>#REF!</v>
      </c>
      <c r="G168" s="25" t="e">
        <f>IF(B168="","",IF(B168="totale",SUM(G$24:G167),F168))</f>
        <v>#REF!</v>
      </c>
      <c r="H168" s="25" t="e">
        <f>IF(B168="Totale",SUM($H$24:H167),IF(B168="","",(($I$16-F168))))</f>
        <v>#REF!</v>
      </c>
      <c r="I168" s="26" t="e">
        <f t="shared" si="13"/>
        <v>#REF!</v>
      </c>
      <c r="J168" s="111"/>
    </row>
    <row r="169" spans="2:10" ht="15" x14ac:dyDescent="0.3">
      <c r="B169" s="103" t="e">
        <f t="shared" si="10"/>
        <v>#REF!</v>
      </c>
      <c r="C169" s="52" t="e">
        <f t="shared" si="11"/>
        <v>#REF!</v>
      </c>
      <c r="D169" s="96" t="e">
        <f>IF(B169="Totale",SUM($D$24:D168),IF(B169="","",IF(B169=$I$15,$E$15-(SUM($D$24:D168)),(($A$6*(1/((1+$I$17)^($I$15-B168))))))))</f>
        <v>#REF!</v>
      </c>
      <c r="E169" s="25" t="e">
        <f>IF(B170="totale",SUM(E$24:$E168),ROUND( D169,2))</f>
        <v>#REF!</v>
      </c>
      <c r="F169" s="25" t="e">
        <f t="shared" si="12"/>
        <v>#REF!</v>
      </c>
      <c r="G169" s="25" t="e">
        <f>IF(B169="","",IF(B169="totale",SUM(G$24:G168),F169))</f>
        <v>#REF!</v>
      </c>
      <c r="H169" s="25" t="e">
        <f>IF(B169="Totale",SUM($H$24:H168),IF(B169="","",(($I$16-F169))))</f>
        <v>#REF!</v>
      </c>
      <c r="I169" s="26" t="e">
        <f t="shared" si="13"/>
        <v>#REF!</v>
      </c>
      <c r="J169" s="111"/>
    </row>
    <row r="170" spans="2:10" ht="15" x14ac:dyDescent="0.3">
      <c r="B170" s="103" t="e">
        <f t="shared" si="10"/>
        <v>#REF!</v>
      </c>
      <c r="C170" s="52" t="e">
        <f t="shared" si="11"/>
        <v>#REF!</v>
      </c>
      <c r="D170" s="96" t="e">
        <f>IF(B170="Totale",SUM($D$24:D169),IF(B170="","",IF(B170=$I$15,$E$15-(SUM($D$24:D169)),(($A$6*(1/((1+$I$17)^($I$15-B169))))))))</f>
        <v>#REF!</v>
      </c>
      <c r="E170" s="25" t="e">
        <f>IF(B171="totale",SUM(E$24:$E169),ROUND( D170,2))</f>
        <v>#REF!</v>
      </c>
      <c r="F170" s="25" t="e">
        <f t="shared" si="12"/>
        <v>#REF!</v>
      </c>
      <c r="G170" s="25" t="e">
        <f>IF(B170="","",IF(B170="totale",SUM(G$24:G169),F170))</f>
        <v>#REF!</v>
      </c>
      <c r="H170" s="25" t="e">
        <f>IF(B170="Totale",SUM($H$24:H169),IF(B170="","",(($I$16-F170))))</f>
        <v>#REF!</v>
      </c>
      <c r="I170" s="26" t="e">
        <f t="shared" si="13"/>
        <v>#REF!</v>
      </c>
      <c r="J170" s="111"/>
    </row>
    <row r="171" spans="2:10" ht="15" x14ac:dyDescent="0.3">
      <c r="B171" s="103" t="e">
        <f t="shared" si="10"/>
        <v>#REF!</v>
      </c>
      <c r="C171" s="52" t="e">
        <f t="shared" si="11"/>
        <v>#REF!</v>
      </c>
      <c r="D171" s="96" t="e">
        <f>IF(B171="Totale",SUM($D$24:D170),IF(B171="","",IF(B171=$I$15,$E$15-(SUM($D$24:D170)),(($A$6*(1/((1+$I$17)^($I$15-B170))))))))</f>
        <v>#REF!</v>
      </c>
      <c r="E171" s="25" t="e">
        <f>IF(B172="totale",SUM(E$24:$E170),ROUND( D171,2))</f>
        <v>#REF!</v>
      </c>
      <c r="F171" s="25" t="e">
        <f t="shared" si="12"/>
        <v>#REF!</v>
      </c>
      <c r="G171" s="25" t="e">
        <f>IF(B171="","",IF(B171="totale",SUM(G$24:G170),F171))</f>
        <v>#REF!</v>
      </c>
      <c r="H171" s="25" t="e">
        <f>IF(B171="Totale",SUM($H$24:H170),IF(B171="","",(($I$16-F171))))</f>
        <v>#REF!</v>
      </c>
      <c r="I171" s="26" t="e">
        <f t="shared" si="13"/>
        <v>#REF!</v>
      </c>
      <c r="J171" s="111"/>
    </row>
    <row r="172" spans="2:10" ht="15" x14ac:dyDescent="0.3">
      <c r="B172" s="103" t="e">
        <f t="shared" si="10"/>
        <v>#REF!</v>
      </c>
      <c r="C172" s="52" t="e">
        <f t="shared" si="11"/>
        <v>#REF!</v>
      </c>
      <c r="D172" s="96" t="e">
        <f>IF(B172="Totale",SUM($D$24:D171),IF(B172="","",IF(B172=$I$15,$E$15-(SUM($D$24:D171)),(($A$6*(1/((1+$I$17)^($I$15-B171))))))))</f>
        <v>#REF!</v>
      </c>
      <c r="E172" s="25" t="e">
        <f>IF(B173="totale",SUM(E$24:$E171),ROUND( D172,2))</f>
        <v>#REF!</v>
      </c>
      <c r="F172" s="25" t="e">
        <f t="shared" si="12"/>
        <v>#REF!</v>
      </c>
      <c r="G172" s="25" t="e">
        <f>IF(B172="","",IF(B172="totale",SUM(G$24:G171),F172))</f>
        <v>#REF!</v>
      </c>
      <c r="H172" s="25" t="e">
        <f>IF(B172="Totale",SUM($H$24:H171),IF(B172="","",(($I$16-F172))))</f>
        <v>#REF!</v>
      </c>
      <c r="I172" s="26" t="e">
        <f t="shared" si="13"/>
        <v>#REF!</v>
      </c>
      <c r="J172" s="111"/>
    </row>
    <row r="173" spans="2:10" ht="15" x14ac:dyDescent="0.3">
      <c r="B173" s="103" t="e">
        <f t="shared" si="10"/>
        <v>#REF!</v>
      </c>
      <c r="C173" s="52" t="e">
        <f t="shared" si="11"/>
        <v>#REF!</v>
      </c>
      <c r="D173" s="96" t="e">
        <f>IF(B173="Totale",SUM($D$24:D172),IF(B173="","",IF(B173=$I$15,$E$15-(SUM($D$24:D172)),(($A$6*(1/((1+$I$17)^($I$15-B172))))))))</f>
        <v>#REF!</v>
      </c>
      <c r="E173" s="25" t="e">
        <f>IF(B174="totale",SUM(E$24:$E172),ROUND( D173,2))</f>
        <v>#REF!</v>
      </c>
      <c r="F173" s="25" t="e">
        <f t="shared" si="12"/>
        <v>#REF!</v>
      </c>
      <c r="G173" s="25" t="e">
        <f>IF(B173="","",IF(B173="totale",SUM(G$24:G172),F173))</f>
        <v>#REF!</v>
      </c>
      <c r="H173" s="25" t="e">
        <f>IF(B173="Totale",SUM($H$24:H172),IF(B173="","",(($I$16-F173))))</f>
        <v>#REF!</v>
      </c>
      <c r="I173" s="26" t="e">
        <f t="shared" si="13"/>
        <v>#REF!</v>
      </c>
      <c r="J173" s="111"/>
    </row>
    <row r="174" spans="2:10" ht="15" x14ac:dyDescent="0.3">
      <c r="B174" s="103" t="e">
        <f t="shared" si="10"/>
        <v>#REF!</v>
      </c>
      <c r="C174" s="52" t="e">
        <f t="shared" si="11"/>
        <v>#REF!</v>
      </c>
      <c r="D174" s="96" t="e">
        <f>IF(B174="Totale",SUM($D$24:D173),IF(B174="","",IF(B174=$I$15,$E$15-(SUM($D$24:D173)),(($A$6*(1/((1+$I$17)^($I$15-B173))))))))</f>
        <v>#REF!</v>
      </c>
      <c r="E174" s="25" t="e">
        <f>IF(B175="totale",SUM(E$24:$E173),ROUND( D174,2))</f>
        <v>#REF!</v>
      </c>
      <c r="F174" s="25" t="e">
        <f t="shared" si="12"/>
        <v>#REF!</v>
      </c>
      <c r="G174" s="25" t="e">
        <f>IF(B174="","",IF(B174="totale",SUM(G$24:G173),F174))</f>
        <v>#REF!</v>
      </c>
      <c r="H174" s="25" t="e">
        <f>IF(B174="Totale",SUM($H$24:H173),IF(B174="","",(($I$16-F174))))</f>
        <v>#REF!</v>
      </c>
      <c r="I174" s="26" t="e">
        <f t="shared" si="13"/>
        <v>#REF!</v>
      </c>
      <c r="J174" s="111"/>
    </row>
    <row r="175" spans="2:10" ht="15" x14ac:dyDescent="0.3">
      <c r="B175" s="103" t="e">
        <f t="shared" si="10"/>
        <v>#REF!</v>
      </c>
      <c r="C175" s="52" t="e">
        <f t="shared" si="11"/>
        <v>#REF!</v>
      </c>
      <c r="D175" s="96" t="e">
        <f>IF(B175="Totale",SUM($D$24:D174),IF(B175="","",IF(B175=$I$15,$E$15-(SUM($D$24:D174)),(($A$6*(1/((1+$I$17)^($I$15-B174))))))))</f>
        <v>#REF!</v>
      </c>
      <c r="E175" s="25" t="e">
        <f>IF(B176="totale",SUM(E$24:$E174),ROUND( D175,2))</f>
        <v>#REF!</v>
      </c>
      <c r="F175" s="25" t="e">
        <f t="shared" si="12"/>
        <v>#REF!</v>
      </c>
      <c r="G175" s="25" t="e">
        <f>IF(B175="","",IF(B175="totale",SUM(G$24:G174),F175))</f>
        <v>#REF!</v>
      </c>
      <c r="H175" s="25" t="e">
        <f>IF(B175="Totale",SUM($H$24:H174),IF(B175="","",(($I$16-F175))))</f>
        <v>#REF!</v>
      </c>
      <c r="I175" s="26" t="e">
        <f t="shared" si="13"/>
        <v>#REF!</v>
      </c>
      <c r="J175" s="111"/>
    </row>
    <row r="176" spans="2:10" ht="15" x14ac:dyDescent="0.3">
      <c r="B176" s="103" t="e">
        <f t="shared" si="10"/>
        <v>#REF!</v>
      </c>
      <c r="C176" s="52" t="e">
        <f t="shared" si="11"/>
        <v>#REF!</v>
      </c>
      <c r="D176" s="96" t="e">
        <f>IF(B176="Totale",SUM($D$24:D175),IF(B176="","",IF(B176=$I$15,$E$15-(SUM($D$24:D175)),(($A$6*(1/((1+$I$17)^($I$15-B175))))))))</f>
        <v>#REF!</v>
      </c>
      <c r="E176" s="25" t="e">
        <f>IF(B177="totale",SUM(E$24:$E175),ROUND( D176,2))</f>
        <v>#REF!</v>
      </c>
      <c r="F176" s="25" t="e">
        <f t="shared" si="12"/>
        <v>#REF!</v>
      </c>
      <c r="G176" s="25" t="e">
        <f>IF(B176="","",IF(B176="totale",SUM(G$24:G175),F176))</f>
        <v>#REF!</v>
      </c>
      <c r="H176" s="25" t="e">
        <f>IF(B176="Totale",SUM($H$24:H175),IF(B176="","",(($I$16-F176))))</f>
        <v>#REF!</v>
      </c>
      <c r="I176" s="26" t="e">
        <f t="shared" si="13"/>
        <v>#REF!</v>
      </c>
      <c r="J176" s="111"/>
    </row>
    <row r="177" spans="2:10" ht="15" x14ac:dyDescent="0.3">
      <c r="B177" s="103" t="e">
        <f t="shared" si="10"/>
        <v>#REF!</v>
      </c>
      <c r="C177" s="52" t="e">
        <f t="shared" si="11"/>
        <v>#REF!</v>
      </c>
      <c r="D177" s="96" t="e">
        <f>IF(B177="Totale",SUM($D$24:D176),IF(B177="","",IF(B177=$I$15,$E$15-(SUM($D$24:D176)),(($A$6*(1/((1+$I$17)^($I$15-B176))))))))</f>
        <v>#REF!</v>
      </c>
      <c r="E177" s="25" t="e">
        <f>IF(B178="totale",SUM(E$24:$E176),ROUND( D177,2))</f>
        <v>#REF!</v>
      </c>
      <c r="F177" s="25" t="e">
        <f t="shared" si="12"/>
        <v>#REF!</v>
      </c>
      <c r="G177" s="25" t="e">
        <f>IF(B177="","",IF(B177="totale",SUM(G$24:G176),F177))</f>
        <v>#REF!</v>
      </c>
      <c r="H177" s="25" t="e">
        <f>IF(B177="Totale",SUM($H$24:H176),IF(B177="","",(($I$16-F177))))</f>
        <v>#REF!</v>
      </c>
      <c r="I177" s="26" t="e">
        <f t="shared" si="13"/>
        <v>#REF!</v>
      </c>
      <c r="J177" s="111"/>
    </row>
    <row r="178" spans="2:10" ht="15" x14ac:dyDescent="0.3">
      <c r="B178" s="103" t="e">
        <f t="shared" si="10"/>
        <v>#REF!</v>
      </c>
      <c r="C178" s="52" t="e">
        <f t="shared" si="11"/>
        <v>#REF!</v>
      </c>
      <c r="D178" s="96" t="e">
        <f>IF(B178="Totale",SUM($D$24:D177),IF(B178="","",IF(B178=$I$15,$E$15-(SUM($D$24:D177)),(($A$6*(1/((1+$I$17)^($I$15-B177))))))))</f>
        <v>#REF!</v>
      </c>
      <c r="E178" s="25" t="e">
        <f>IF(B179="totale",SUM(E$24:$E177),ROUND( D178,2))</f>
        <v>#REF!</v>
      </c>
      <c r="F178" s="25" t="e">
        <f t="shared" si="12"/>
        <v>#REF!</v>
      </c>
      <c r="G178" s="25" t="e">
        <f>IF(B178="","",IF(B178="totale",SUM(G$24:G177),F178))</f>
        <v>#REF!</v>
      </c>
      <c r="H178" s="25" t="e">
        <f>IF(B178="Totale",SUM($H$24:H177),IF(B178="","",(($I$16-F178))))</f>
        <v>#REF!</v>
      </c>
      <c r="I178" s="26" t="e">
        <f t="shared" si="13"/>
        <v>#REF!</v>
      </c>
      <c r="J178" s="111"/>
    </row>
    <row r="179" spans="2:10" ht="15" x14ac:dyDescent="0.3">
      <c r="B179" s="103" t="e">
        <f t="shared" si="10"/>
        <v>#REF!</v>
      </c>
      <c r="C179" s="52" t="e">
        <f t="shared" si="11"/>
        <v>#REF!</v>
      </c>
      <c r="D179" s="96" t="e">
        <f>IF(B179="Totale",SUM($D$24:D178),IF(B179="","",IF(B179=$I$15,$E$15-(SUM($D$24:D178)),(($A$6*(1/((1+$I$17)^($I$15-B178))))))))</f>
        <v>#REF!</v>
      </c>
      <c r="E179" s="25" t="e">
        <f>IF(B180="totale",SUM(E$24:$E178),ROUND( D179,2))</f>
        <v>#REF!</v>
      </c>
      <c r="F179" s="25" t="e">
        <f t="shared" si="12"/>
        <v>#REF!</v>
      </c>
      <c r="G179" s="25" t="e">
        <f>IF(B179="","",IF(B179="totale",SUM(G$24:G178),F179))</f>
        <v>#REF!</v>
      </c>
      <c r="H179" s="25" t="e">
        <f>IF(B179="Totale",SUM($H$24:H178),IF(B179="","",(($I$16-F179))))</f>
        <v>#REF!</v>
      </c>
      <c r="I179" s="26" t="e">
        <f t="shared" si="13"/>
        <v>#REF!</v>
      </c>
      <c r="J179" s="111"/>
    </row>
    <row r="180" spans="2:10" ht="15" x14ac:dyDescent="0.3">
      <c r="B180" s="103" t="e">
        <f t="shared" si="10"/>
        <v>#REF!</v>
      </c>
      <c r="C180" s="52" t="e">
        <f t="shared" si="11"/>
        <v>#REF!</v>
      </c>
      <c r="D180" s="96" t="e">
        <f>IF(B180="Totale",SUM($D$24:D179),IF(B180="","",IF(B180=$I$15,$E$15-(SUM($D$24:D179)),(($A$6*(1/((1+$I$17)^($I$15-B179))))))))</f>
        <v>#REF!</v>
      </c>
      <c r="E180" s="25" t="e">
        <f>IF(B181="totale",SUM(E$24:$E179),ROUND( D180,2))</f>
        <v>#REF!</v>
      </c>
      <c r="F180" s="25" t="e">
        <f t="shared" si="12"/>
        <v>#REF!</v>
      </c>
      <c r="G180" s="25" t="e">
        <f>IF(B180="","",IF(B180="totale",SUM(G$24:G179),F180))</f>
        <v>#REF!</v>
      </c>
      <c r="H180" s="25" t="e">
        <f>IF(B180="Totale",SUM($H$24:H179),IF(B180="","",(($I$16-F180))))</f>
        <v>#REF!</v>
      </c>
      <c r="I180" s="26" t="e">
        <f t="shared" si="13"/>
        <v>#REF!</v>
      </c>
      <c r="J180" s="111"/>
    </row>
    <row r="181" spans="2:10" ht="15" x14ac:dyDescent="0.3">
      <c r="B181" s="103" t="e">
        <f t="shared" si="10"/>
        <v>#REF!</v>
      </c>
      <c r="C181" s="52" t="e">
        <f t="shared" si="11"/>
        <v>#REF!</v>
      </c>
      <c r="D181" s="96" t="e">
        <f>IF(B181="Totale",SUM($D$24:D180),IF(B181="","",IF(B181=$I$15,$E$15-(SUM($D$24:D180)),(($A$6*(1/((1+$I$17)^($I$15-B180))))))))</f>
        <v>#REF!</v>
      </c>
      <c r="E181" s="25" t="e">
        <f>IF(B182="totale",SUM(E$24:$E180),ROUND( D181,2))</f>
        <v>#REF!</v>
      </c>
      <c r="F181" s="25" t="e">
        <f t="shared" si="12"/>
        <v>#REF!</v>
      </c>
      <c r="G181" s="25" t="e">
        <f>IF(B181="","",IF(B181="totale",SUM(G$24:G180),F181))</f>
        <v>#REF!</v>
      </c>
      <c r="H181" s="25" t="e">
        <f>IF(B181="Totale",SUM($H$24:H180),IF(B181="","",(($I$16-F181))))</f>
        <v>#REF!</v>
      </c>
      <c r="I181" s="26" t="e">
        <f t="shared" si="13"/>
        <v>#REF!</v>
      </c>
      <c r="J181" s="111"/>
    </row>
    <row r="182" spans="2:10" ht="15" x14ac:dyDescent="0.3">
      <c r="B182" s="103" t="e">
        <f t="shared" si="10"/>
        <v>#REF!</v>
      </c>
      <c r="C182" s="52" t="e">
        <f t="shared" si="11"/>
        <v>#REF!</v>
      </c>
      <c r="D182" s="96" t="e">
        <f>IF(B182="Totale",SUM($D$24:D181),IF(B182="","",IF(B182=$I$15,$E$15-(SUM($D$24:D181)),(($A$6*(1/((1+$I$17)^($I$15-B181))))))))</f>
        <v>#REF!</v>
      </c>
      <c r="E182" s="25" t="e">
        <f>IF(B183="totale",SUM(E$24:$E181),ROUND( D182,2))</f>
        <v>#REF!</v>
      </c>
      <c r="F182" s="25" t="e">
        <f t="shared" si="12"/>
        <v>#REF!</v>
      </c>
      <c r="G182" s="25" t="e">
        <f>IF(B182="","",IF(B182="totale",SUM(G$24:G181),F182))</f>
        <v>#REF!</v>
      </c>
      <c r="H182" s="25" t="e">
        <f>IF(B182="Totale",SUM($H$24:H181),IF(B182="","",(($I$16-F182))))</f>
        <v>#REF!</v>
      </c>
      <c r="I182" s="26" t="e">
        <f t="shared" si="13"/>
        <v>#REF!</v>
      </c>
      <c r="J182" s="111"/>
    </row>
    <row r="183" spans="2:10" ht="15" x14ac:dyDescent="0.3">
      <c r="B183" s="103" t="e">
        <f t="shared" si="10"/>
        <v>#REF!</v>
      </c>
      <c r="C183" s="52" t="e">
        <f t="shared" si="11"/>
        <v>#REF!</v>
      </c>
      <c r="D183" s="96" t="e">
        <f>IF(B183="Totale",SUM($D$24:D182),IF(B183="","",IF(B183=$I$15,$E$15-(SUM($D$24:D182)),(($A$6*(1/((1+$I$17)^($I$15-B182))))))))</f>
        <v>#REF!</v>
      </c>
      <c r="E183" s="25" t="e">
        <f>IF(B184="totale",SUM(E$24:$E182),ROUND( D183,2))</f>
        <v>#REF!</v>
      </c>
      <c r="F183" s="25" t="e">
        <f t="shared" si="12"/>
        <v>#REF!</v>
      </c>
      <c r="G183" s="25" t="e">
        <f>IF(B183="","",IF(B183="totale",SUM(G$24:G182),F183))</f>
        <v>#REF!</v>
      </c>
      <c r="H183" s="25" t="e">
        <f>IF(B183="Totale",SUM($H$24:H182),IF(B183="","",(($I$16-F183))))</f>
        <v>#REF!</v>
      </c>
      <c r="I183" s="26" t="e">
        <f t="shared" si="13"/>
        <v>#REF!</v>
      </c>
      <c r="J183" s="111"/>
    </row>
    <row r="184" spans="2:10" ht="15" x14ac:dyDescent="0.3">
      <c r="B184" s="103" t="e">
        <f t="shared" si="10"/>
        <v>#REF!</v>
      </c>
      <c r="C184" s="52" t="e">
        <f t="shared" si="11"/>
        <v>#REF!</v>
      </c>
      <c r="D184" s="96" t="e">
        <f>IF(B184="Totale",SUM($D$24:D183),IF(B184="","",IF(B184=$I$15,$E$15-(SUM($D$24:D183)),(($A$6*(1/((1+$I$17)^($I$15-B183))))))))</f>
        <v>#REF!</v>
      </c>
      <c r="E184" s="25" t="e">
        <f>IF(B185="totale",SUM(E$24:$E183),ROUND( D184,2))</f>
        <v>#REF!</v>
      </c>
      <c r="F184" s="25" t="e">
        <f t="shared" si="12"/>
        <v>#REF!</v>
      </c>
      <c r="G184" s="25" t="e">
        <f>IF(B184="","",IF(B184="totale",SUM(G$24:G183),F184))</f>
        <v>#REF!</v>
      </c>
      <c r="H184" s="25" t="e">
        <f>IF(B184="Totale",SUM($H$24:H183),IF(B184="","",(($I$16-F184))))</f>
        <v>#REF!</v>
      </c>
      <c r="I184" s="26" t="e">
        <f t="shared" si="13"/>
        <v>#REF!</v>
      </c>
      <c r="J184" s="111"/>
    </row>
    <row r="185" spans="2:10" ht="15" x14ac:dyDescent="0.3">
      <c r="B185" s="103" t="e">
        <f t="shared" si="10"/>
        <v>#REF!</v>
      </c>
      <c r="C185" s="52" t="e">
        <f t="shared" si="11"/>
        <v>#REF!</v>
      </c>
      <c r="D185" s="96" t="e">
        <f>IF(B185="Totale",SUM($D$24:D184),IF(B185="","",IF(B185=$I$15,$E$15-(SUM($D$24:D184)),(($A$6*(1/((1+$I$17)^($I$15-B184))))))))</f>
        <v>#REF!</v>
      </c>
      <c r="E185" s="25" t="e">
        <f>IF(B186="totale",SUM(E$24:$E184),ROUND( D185,2))</f>
        <v>#REF!</v>
      </c>
      <c r="F185" s="25" t="e">
        <f t="shared" si="12"/>
        <v>#REF!</v>
      </c>
      <c r="G185" s="25" t="e">
        <f>IF(B185="","",IF(B185="totale",SUM(G$24:G184),F185))</f>
        <v>#REF!</v>
      </c>
      <c r="H185" s="25" t="e">
        <f>IF(B185="Totale",SUM($H$24:H184),IF(B185="","",(($I$16-F185))))</f>
        <v>#REF!</v>
      </c>
      <c r="I185" s="26" t="e">
        <f t="shared" si="13"/>
        <v>#REF!</v>
      </c>
      <c r="J185" s="111"/>
    </row>
    <row r="186" spans="2:10" ht="15" x14ac:dyDescent="0.3">
      <c r="B186" s="103" t="e">
        <f t="shared" si="10"/>
        <v>#REF!</v>
      </c>
      <c r="C186" s="52" t="e">
        <f t="shared" si="11"/>
        <v>#REF!</v>
      </c>
      <c r="D186" s="96" t="e">
        <f>IF(B186="Totale",SUM($D$24:D185),IF(B186="","",IF(B186=$I$15,$E$15-(SUM($D$24:D185)),(($A$6*(1/((1+$I$17)^($I$15-B185))))))))</f>
        <v>#REF!</v>
      </c>
      <c r="E186" s="25" t="e">
        <f>IF(B187="totale",SUM(E$24:$E185),ROUND( D186,2))</f>
        <v>#REF!</v>
      </c>
      <c r="F186" s="25" t="e">
        <f t="shared" si="12"/>
        <v>#REF!</v>
      </c>
      <c r="G186" s="25" t="e">
        <f>IF(B186="","",IF(B186="totale",SUM(G$24:G185),F186))</f>
        <v>#REF!</v>
      </c>
      <c r="H186" s="25" t="e">
        <f>IF(B186="Totale",SUM($H$24:H185),IF(B186="","",(($I$16-F186))))</f>
        <v>#REF!</v>
      </c>
      <c r="I186" s="26" t="e">
        <f t="shared" si="13"/>
        <v>#REF!</v>
      </c>
      <c r="J186" s="111"/>
    </row>
    <row r="187" spans="2:10" ht="15" x14ac:dyDescent="0.3">
      <c r="B187" s="103" t="e">
        <f t="shared" si="10"/>
        <v>#REF!</v>
      </c>
      <c r="C187" s="52" t="e">
        <f t="shared" si="11"/>
        <v>#REF!</v>
      </c>
      <c r="D187" s="96" t="e">
        <f>IF(B187="Totale",SUM($D$24:D186),IF(B187="","",IF(B187=$I$15,$E$15-(SUM($D$24:D186)),(($A$6*(1/((1+$I$17)^($I$15-B186))))))))</f>
        <v>#REF!</v>
      </c>
      <c r="E187" s="25" t="e">
        <f>IF(B188="totale",SUM(E$24:$E186),ROUND( D187,2))</f>
        <v>#REF!</v>
      </c>
      <c r="F187" s="25" t="e">
        <f t="shared" si="12"/>
        <v>#REF!</v>
      </c>
      <c r="G187" s="25" t="e">
        <f>IF(B187="","",IF(B187="totale",SUM(G$24:G186),F187))</f>
        <v>#REF!</v>
      </c>
      <c r="H187" s="25" t="e">
        <f>IF(B187="Totale",SUM($H$24:H186),IF(B187="","",(($I$16-F187))))</f>
        <v>#REF!</v>
      </c>
      <c r="I187" s="26" t="e">
        <f t="shared" si="13"/>
        <v>#REF!</v>
      </c>
      <c r="J187" s="111"/>
    </row>
    <row r="188" spans="2:10" ht="15" x14ac:dyDescent="0.3">
      <c r="B188" s="103" t="e">
        <f t="shared" si="10"/>
        <v>#REF!</v>
      </c>
      <c r="C188" s="52" t="e">
        <f t="shared" si="11"/>
        <v>#REF!</v>
      </c>
      <c r="D188" s="96" t="e">
        <f>IF(B188="Totale",SUM($D$24:D187),IF(B188="","",IF(B188=$I$15,$E$15-(SUM($D$24:D187)),(($A$6*(1/((1+$I$17)^($I$15-B187))))))))</f>
        <v>#REF!</v>
      </c>
      <c r="E188" s="25" t="e">
        <f>IF(B189="totale",SUM(E$24:$E187),ROUND( D188,2))</f>
        <v>#REF!</v>
      </c>
      <c r="F188" s="25" t="e">
        <f t="shared" si="12"/>
        <v>#REF!</v>
      </c>
      <c r="G188" s="25" t="e">
        <f>IF(B188="","",IF(B188="totale",SUM(G$24:G187),F188))</f>
        <v>#REF!</v>
      </c>
      <c r="H188" s="25" t="e">
        <f>IF(B188="Totale",SUM($H$24:H187),IF(B188="","",(($I$16-F188))))</f>
        <v>#REF!</v>
      </c>
      <c r="I188" s="26" t="e">
        <f t="shared" si="13"/>
        <v>#REF!</v>
      </c>
      <c r="J188" s="111"/>
    </row>
    <row r="189" spans="2:10" ht="15" x14ac:dyDescent="0.3">
      <c r="B189" s="103" t="e">
        <f t="shared" si="10"/>
        <v>#REF!</v>
      </c>
      <c r="C189" s="52" t="e">
        <f t="shared" si="11"/>
        <v>#REF!</v>
      </c>
      <c r="D189" s="96" t="e">
        <f>IF(B189="Totale",SUM($D$24:D188),IF(B189="","",IF(B189=$I$15,$E$15-(SUM($D$24:D188)),(($A$6*(1/((1+$I$17)^($I$15-B188))))))))</f>
        <v>#REF!</v>
      </c>
      <c r="E189" s="25" t="e">
        <f>IF(B190="totale",SUM(E$24:$E188),ROUND( D189,2))</f>
        <v>#REF!</v>
      </c>
      <c r="F189" s="25" t="e">
        <f t="shared" si="12"/>
        <v>#REF!</v>
      </c>
      <c r="G189" s="25" t="e">
        <f>IF(B189="","",IF(B189="totale",SUM(G$24:G188),F189))</f>
        <v>#REF!</v>
      </c>
      <c r="H189" s="25" t="e">
        <f>IF(B189="Totale",SUM($H$24:H188),IF(B189="","",(($I$16-F189))))</f>
        <v>#REF!</v>
      </c>
      <c r="I189" s="26" t="e">
        <f t="shared" si="13"/>
        <v>#REF!</v>
      </c>
      <c r="J189" s="111"/>
    </row>
    <row r="190" spans="2:10" ht="15" x14ac:dyDescent="0.3">
      <c r="B190" s="103" t="e">
        <f t="shared" si="10"/>
        <v>#REF!</v>
      </c>
      <c r="C190" s="52" t="e">
        <f t="shared" si="11"/>
        <v>#REF!</v>
      </c>
      <c r="D190" s="96" t="e">
        <f>IF(B190="Totale",SUM($D$24:D189),IF(B190="","",IF(B190=$I$15,$E$15-(SUM($D$24:D189)),(($A$6*(1/((1+$I$17)^($I$15-B189))))))))</f>
        <v>#REF!</v>
      </c>
      <c r="E190" s="25" t="e">
        <f>IF(B191="totale",SUM(E$24:$E189),ROUND( D190,2))</f>
        <v>#REF!</v>
      </c>
      <c r="F190" s="25" t="e">
        <f t="shared" si="12"/>
        <v>#REF!</v>
      </c>
      <c r="G190" s="25" t="e">
        <f>IF(B190="","",IF(B190="totale",SUM(G$24:G189),F190))</f>
        <v>#REF!</v>
      </c>
      <c r="H190" s="25" t="e">
        <f>IF(B190="Totale",SUM($H$24:H189),IF(B190="","",(($I$16-F190))))</f>
        <v>#REF!</v>
      </c>
      <c r="I190" s="26" t="e">
        <f t="shared" si="13"/>
        <v>#REF!</v>
      </c>
      <c r="J190" s="111"/>
    </row>
    <row r="191" spans="2:10" ht="15" x14ac:dyDescent="0.3">
      <c r="B191" s="103" t="e">
        <f t="shared" si="10"/>
        <v>#REF!</v>
      </c>
      <c r="C191" s="52" t="e">
        <f t="shared" si="11"/>
        <v>#REF!</v>
      </c>
      <c r="D191" s="96" t="e">
        <f>IF(B191="Totale",SUM($D$24:D190),IF(B191="","",IF(B191=$I$15,$E$15-(SUM($D$24:D190)),(($A$6*(1/((1+$I$17)^($I$15-B190))))))))</f>
        <v>#REF!</v>
      </c>
      <c r="E191" s="25" t="e">
        <f>IF(B192="totale",SUM(E$24:$E190),ROUND( D191,2))</f>
        <v>#REF!</v>
      </c>
      <c r="F191" s="25" t="e">
        <f t="shared" si="12"/>
        <v>#REF!</v>
      </c>
      <c r="G191" s="25" t="e">
        <f>IF(B191="","",IF(B191="totale",SUM(G$24:G190),F191))</f>
        <v>#REF!</v>
      </c>
      <c r="H191" s="25" t="e">
        <f>IF(B191="Totale",SUM($H$24:H190),IF(B191="","",(($I$16-F191))))</f>
        <v>#REF!</v>
      </c>
      <c r="I191" s="26" t="e">
        <f t="shared" si="13"/>
        <v>#REF!</v>
      </c>
      <c r="J191" s="111"/>
    </row>
    <row r="192" spans="2:10" ht="15" x14ac:dyDescent="0.3">
      <c r="B192" s="103" t="e">
        <f t="shared" si="10"/>
        <v>#REF!</v>
      </c>
      <c r="C192" s="52" t="e">
        <f t="shared" si="11"/>
        <v>#REF!</v>
      </c>
      <c r="D192" s="96" t="e">
        <f>IF(B192="Totale",SUM($D$24:D191),IF(B192="","",IF(B192=$I$15,$E$15-(SUM($D$24:D191)),(($A$6*(1/((1+$I$17)^($I$15-B191))))))))</f>
        <v>#REF!</v>
      </c>
      <c r="E192" s="25" t="e">
        <f>IF(B193="totale",SUM(E$24:$E191),ROUND( D192,2))</f>
        <v>#REF!</v>
      </c>
      <c r="F192" s="25" t="e">
        <f t="shared" si="12"/>
        <v>#REF!</v>
      </c>
      <c r="G192" s="25" t="e">
        <f>IF(B192="","",IF(B192="totale",SUM(G$24:G191),F192))</f>
        <v>#REF!</v>
      </c>
      <c r="H192" s="25" t="e">
        <f>IF(B192="Totale",SUM($H$24:H191),IF(B192="","",(($I$16-F192))))</f>
        <v>#REF!</v>
      </c>
      <c r="I192" s="26" t="e">
        <f t="shared" si="13"/>
        <v>#REF!</v>
      </c>
      <c r="J192" s="111"/>
    </row>
    <row r="193" spans="2:10" ht="15" x14ac:dyDescent="0.3">
      <c r="B193" s="103" t="e">
        <f t="shared" si="10"/>
        <v>#REF!</v>
      </c>
      <c r="C193" s="52" t="e">
        <f t="shared" si="11"/>
        <v>#REF!</v>
      </c>
      <c r="D193" s="96" t="e">
        <f>IF(B193="Totale",SUM($D$24:D192),IF(B193="","",IF(B193=$I$15,$E$15-(SUM($D$24:D192)),(($A$6*(1/((1+$I$17)^($I$15-B192))))))))</f>
        <v>#REF!</v>
      </c>
      <c r="E193" s="25" t="e">
        <f>IF(B194="totale",SUM(E$24:$E192),ROUND( D193,2))</f>
        <v>#REF!</v>
      </c>
      <c r="F193" s="25" t="e">
        <f t="shared" si="12"/>
        <v>#REF!</v>
      </c>
      <c r="G193" s="25" t="e">
        <f>IF(B193="","",IF(B193="totale",SUM(G$24:G192),F193))</f>
        <v>#REF!</v>
      </c>
      <c r="H193" s="25" t="e">
        <f>IF(B193="Totale",SUM($H$24:H192),IF(B193="","",(($I$16-F193))))</f>
        <v>#REF!</v>
      </c>
      <c r="I193" s="26" t="e">
        <f t="shared" si="13"/>
        <v>#REF!</v>
      </c>
      <c r="J193" s="111"/>
    </row>
    <row r="194" spans="2:10" ht="15" x14ac:dyDescent="0.3">
      <c r="B194" s="103" t="e">
        <f t="shared" si="10"/>
        <v>#REF!</v>
      </c>
      <c r="C194" s="52" t="e">
        <f t="shared" si="11"/>
        <v>#REF!</v>
      </c>
      <c r="D194" s="96" t="e">
        <f>IF(B194="Totale",SUM($D$24:D193),IF(B194="","",IF(B194=$I$15,$E$15-(SUM($D$24:D193)),(($A$6*(1/((1+$I$17)^($I$15-B193))))))))</f>
        <v>#REF!</v>
      </c>
      <c r="E194" s="25" t="e">
        <f>IF(B195="totale",SUM(E$24:$E193),ROUND( D194,2))</f>
        <v>#REF!</v>
      </c>
      <c r="F194" s="25" t="e">
        <f t="shared" si="12"/>
        <v>#REF!</v>
      </c>
      <c r="G194" s="25" t="e">
        <f>IF(B194="","",IF(B194="totale",SUM(G$24:G193),F194))</f>
        <v>#REF!</v>
      </c>
      <c r="H194" s="25" t="e">
        <f>IF(B194="Totale",SUM($H$24:H193),IF(B194="","",(($I$16-F194))))</f>
        <v>#REF!</v>
      </c>
      <c r="I194" s="26" t="e">
        <f t="shared" si="13"/>
        <v>#REF!</v>
      </c>
      <c r="J194" s="111"/>
    </row>
    <row r="195" spans="2:10" ht="15" x14ac:dyDescent="0.3">
      <c r="B195" s="103" t="e">
        <f t="shared" si="10"/>
        <v>#REF!</v>
      </c>
      <c r="C195" s="52" t="e">
        <f t="shared" si="11"/>
        <v>#REF!</v>
      </c>
      <c r="D195" s="96" t="e">
        <f>IF(B195="Totale",SUM($D$24:D194),IF(B195="","",IF(B195=$I$15,$E$15-(SUM($D$24:D194)),(($A$6*(1/((1+$I$17)^($I$15-B194))))))))</f>
        <v>#REF!</v>
      </c>
      <c r="E195" s="25" t="e">
        <f>IF(B196="totale",SUM(E$24:$E194),ROUND( D195,2))</f>
        <v>#REF!</v>
      </c>
      <c r="F195" s="25" t="e">
        <f t="shared" si="12"/>
        <v>#REF!</v>
      </c>
      <c r="G195" s="25" t="e">
        <f>IF(B195="","",IF(B195="totale",SUM(G$24:G194),F195))</f>
        <v>#REF!</v>
      </c>
      <c r="H195" s="25" t="e">
        <f>IF(B195="Totale",SUM($H$24:H194),IF(B195="","",(($I$16-F195))))</f>
        <v>#REF!</v>
      </c>
      <c r="I195" s="26" t="e">
        <f t="shared" si="13"/>
        <v>#REF!</v>
      </c>
      <c r="J195" s="111"/>
    </row>
    <row r="196" spans="2:10" ht="15" x14ac:dyDescent="0.3">
      <c r="B196" s="103" t="e">
        <f t="shared" si="10"/>
        <v>#REF!</v>
      </c>
      <c r="C196" s="52" t="e">
        <f t="shared" si="11"/>
        <v>#REF!</v>
      </c>
      <c r="D196" s="96" t="e">
        <f>IF(B196="Totale",SUM($D$24:D195),IF(B196="","",IF(B196=$I$15,$E$15-(SUM($D$24:D195)),(($A$6*(1/((1+$I$17)^($I$15-B195))))))))</f>
        <v>#REF!</v>
      </c>
      <c r="E196" s="25" t="e">
        <f>IF(B197="totale",SUM(E$24:$E195),ROUND( D196,2))</f>
        <v>#REF!</v>
      </c>
      <c r="F196" s="25" t="e">
        <f t="shared" si="12"/>
        <v>#REF!</v>
      </c>
      <c r="G196" s="25" t="e">
        <f>IF(B196="","",IF(B196="totale",SUM(G$24:G195),F196))</f>
        <v>#REF!</v>
      </c>
      <c r="H196" s="25" t="e">
        <f>IF(B196="Totale",SUM($H$24:H195),IF(B196="","",(($I$16-F196))))</f>
        <v>#REF!</v>
      </c>
      <c r="I196" s="26" t="e">
        <f t="shared" si="13"/>
        <v>#REF!</v>
      </c>
      <c r="J196" s="111"/>
    </row>
    <row r="197" spans="2:10" ht="15" x14ac:dyDescent="0.3">
      <c r="B197" s="103" t="e">
        <f t="shared" si="10"/>
        <v>#REF!</v>
      </c>
      <c r="C197" s="52" t="e">
        <f t="shared" si="11"/>
        <v>#REF!</v>
      </c>
      <c r="D197" s="96" t="e">
        <f>IF(B197="Totale",SUM($D$24:D196),IF(B197="","",IF(B197=$I$15,$E$15-(SUM($D$24:D196)),(($A$6*(1/((1+$I$17)^($I$15-B196))))))))</f>
        <v>#REF!</v>
      </c>
      <c r="E197" s="25" t="e">
        <f>IF(B198="totale",SUM(E$24:$E196),ROUND( D197,2))</f>
        <v>#REF!</v>
      </c>
      <c r="F197" s="25" t="e">
        <f t="shared" si="12"/>
        <v>#REF!</v>
      </c>
      <c r="G197" s="25" t="e">
        <f>IF(B197="","",IF(B197="totale",SUM(G$24:G196),F197))</f>
        <v>#REF!</v>
      </c>
      <c r="H197" s="25" t="e">
        <f>IF(B197="Totale",SUM($H$24:H196),IF(B197="","",(($I$16-F197))))</f>
        <v>#REF!</v>
      </c>
      <c r="I197" s="26" t="e">
        <f t="shared" si="13"/>
        <v>#REF!</v>
      </c>
      <c r="J197" s="111"/>
    </row>
    <row r="198" spans="2:10" ht="15" x14ac:dyDescent="0.3">
      <c r="B198" s="103" t="e">
        <f t="shared" si="10"/>
        <v>#REF!</v>
      </c>
      <c r="C198" s="52" t="e">
        <f t="shared" si="11"/>
        <v>#REF!</v>
      </c>
      <c r="D198" s="96" t="e">
        <f>IF(B198="Totale",SUM($D$24:D197),IF(B198="","",IF(B198=$I$15,$E$15-(SUM($D$24:D197)),(($A$6*(1/((1+$I$17)^($I$15-B197))))))))</f>
        <v>#REF!</v>
      </c>
      <c r="E198" s="25" t="e">
        <f>IF(B199="totale",SUM(E$24:$E197),ROUND( D198,2))</f>
        <v>#REF!</v>
      </c>
      <c r="F198" s="25" t="e">
        <f t="shared" si="12"/>
        <v>#REF!</v>
      </c>
      <c r="G198" s="25" t="e">
        <f>IF(B198="","",IF(B198="totale",SUM(G$24:G197),F198))</f>
        <v>#REF!</v>
      </c>
      <c r="H198" s="25" t="e">
        <f>IF(B198="Totale",SUM($H$24:H197),IF(B198="","",(($I$16-F198))))</f>
        <v>#REF!</v>
      </c>
      <c r="I198" s="26" t="e">
        <f t="shared" si="13"/>
        <v>#REF!</v>
      </c>
      <c r="J198" s="111"/>
    </row>
    <row r="199" spans="2:10" ht="15" x14ac:dyDescent="0.3">
      <c r="B199" s="103" t="e">
        <f t="shared" si="10"/>
        <v>#REF!</v>
      </c>
      <c r="C199" s="52" t="e">
        <f t="shared" si="11"/>
        <v>#REF!</v>
      </c>
      <c r="D199" s="96" t="e">
        <f>IF(B199="Totale",SUM($D$24:D198),IF(B199="","",IF(B199=$I$15,$E$15-(SUM($D$24:D198)),(($A$6*(1/((1+$I$17)^($I$15-B198))))))))</f>
        <v>#REF!</v>
      </c>
      <c r="E199" s="25" t="e">
        <f>IF(B200="totale",SUM(E$24:$E198),ROUND( D199,2))</f>
        <v>#REF!</v>
      </c>
      <c r="F199" s="25" t="e">
        <f t="shared" si="12"/>
        <v>#REF!</v>
      </c>
      <c r="G199" s="25" t="e">
        <f>IF(B199="","",IF(B199="totale",SUM(G$24:G198),F199))</f>
        <v>#REF!</v>
      </c>
      <c r="H199" s="25" t="e">
        <f>IF(B199="Totale",SUM($H$24:H198),IF(B199="","",(($I$16-F199))))</f>
        <v>#REF!</v>
      </c>
      <c r="I199" s="26" t="e">
        <f t="shared" si="13"/>
        <v>#REF!</v>
      </c>
      <c r="J199" s="111"/>
    </row>
    <row r="200" spans="2:10" ht="15" x14ac:dyDescent="0.3">
      <c r="B200" s="103" t="e">
        <f t="shared" si="10"/>
        <v>#REF!</v>
      </c>
      <c r="C200" s="52" t="e">
        <f t="shared" si="11"/>
        <v>#REF!</v>
      </c>
      <c r="D200" s="96" t="e">
        <f>IF(B200="Totale",SUM($D$24:D199),IF(B200="","",IF(B200=$I$15,$E$15-(SUM($D$24:D199)),(($A$6*(1/((1+$I$17)^($I$15-B199))))))))</f>
        <v>#REF!</v>
      </c>
      <c r="E200" s="25" t="e">
        <f>IF(B201="totale",SUM(E$24:$E199),ROUND( D200,2))</f>
        <v>#REF!</v>
      </c>
      <c r="F200" s="25" t="e">
        <f t="shared" si="12"/>
        <v>#REF!</v>
      </c>
      <c r="G200" s="25" t="e">
        <f>IF(B200="","",IF(B200="totale",SUM(G$24:G199),F200))</f>
        <v>#REF!</v>
      </c>
      <c r="H200" s="25" t="e">
        <f>IF(B200="Totale",SUM($H$24:H199),IF(B200="","",(($I$16-F200))))</f>
        <v>#REF!</v>
      </c>
      <c r="I200" s="26" t="e">
        <f t="shared" si="13"/>
        <v>#REF!</v>
      </c>
      <c r="J200" s="111"/>
    </row>
    <row r="201" spans="2:10" ht="15" x14ac:dyDescent="0.3">
      <c r="B201" s="103" t="e">
        <f t="shared" si="10"/>
        <v>#REF!</v>
      </c>
      <c r="C201" s="52" t="e">
        <f t="shared" si="11"/>
        <v>#REF!</v>
      </c>
      <c r="D201" s="96" t="e">
        <f>IF(B201="Totale",SUM($D$24:D200),IF(B201="","",IF(B201=$I$15,$E$15-(SUM($D$24:D200)),(($A$6*(1/((1+$I$17)^($I$15-B200))))))))</f>
        <v>#REF!</v>
      </c>
      <c r="E201" s="25" t="e">
        <f>IF(B202="totale",SUM(E$24:$E200),ROUND( D201,2))</f>
        <v>#REF!</v>
      </c>
      <c r="F201" s="25" t="e">
        <f t="shared" si="12"/>
        <v>#REF!</v>
      </c>
      <c r="G201" s="25" t="e">
        <f>IF(B201="","",IF(B201="totale",SUM(G$24:G200),F201))</f>
        <v>#REF!</v>
      </c>
      <c r="H201" s="25" t="e">
        <f>IF(B201="Totale",SUM($H$24:H200),IF(B201="","",(($I$16-F201))))</f>
        <v>#REF!</v>
      </c>
      <c r="I201" s="26" t="e">
        <f t="shared" si="13"/>
        <v>#REF!</v>
      </c>
      <c r="J201" s="111"/>
    </row>
    <row r="202" spans="2:10" ht="15" x14ac:dyDescent="0.3">
      <c r="B202" s="103" t="e">
        <f t="shared" si="10"/>
        <v>#REF!</v>
      </c>
      <c r="C202" s="52" t="e">
        <f t="shared" si="11"/>
        <v>#REF!</v>
      </c>
      <c r="D202" s="96" t="e">
        <f>IF(B202="Totale",SUM($D$24:D201),IF(B202="","",IF(B202=$I$15,$E$15-(SUM($D$24:D201)),(($A$6*(1/((1+$I$17)^($I$15-B201))))))))</f>
        <v>#REF!</v>
      </c>
      <c r="E202" s="25" t="e">
        <f>IF(B203="totale",SUM(E$24:$E201),ROUND( D202,2))</f>
        <v>#REF!</v>
      </c>
      <c r="F202" s="25" t="e">
        <f t="shared" si="12"/>
        <v>#REF!</v>
      </c>
      <c r="G202" s="25" t="e">
        <f>IF(B202="","",IF(B202="totale",SUM(G$24:G201),F202))</f>
        <v>#REF!</v>
      </c>
      <c r="H202" s="25" t="e">
        <f>IF(B202="Totale",SUM($H$24:H201),IF(B202="","",(($I$16-F202))))</f>
        <v>#REF!</v>
      </c>
      <c r="I202" s="26" t="e">
        <f t="shared" si="13"/>
        <v>#REF!</v>
      </c>
      <c r="J202" s="111"/>
    </row>
    <row r="203" spans="2:10" ht="15" x14ac:dyDescent="0.3">
      <c r="B203" s="103" t="e">
        <f t="shared" si="10"/>
        <v>#REF!</v>
      </c>
      <c r="C203" s="52" t="e">
        <f t="shared" si="11"/>
        <v>#REF!</v>
      </c>
      <c r="D203" s="96" t="e">
        <f>IF(B203="Totale",SUM($D$24:D202),IF(B203="","",IF(B203=$I$15,$E$15-(SUM($D$24:D202)),(($A$6*(1/((1+$I$17)^($I$15-B202))))))))</f>
        <v>#REF!</v>
      </c>
      <c r="E203" s="25" t="e">
        <f>IF(B204="totale",SUM(E$24:$E202),ROUND( D203,2))</f>
        <v>#REF!</v>
      </c>
      <c r="F203" s="25" t="e">
        <f t="shared" si="12"/>
        <v>#REF!</v>
      </c>
      <c r="G203" s="25" t="e">
        <f>IF(B203="","",IF(B203="totale",SUM(G$24:G202),F203))</f>
        <v>#REF!</v>
      </c>
      <c r="H203" s="25" t="e">
        <f>IF(B203="Totale",SUM($H$24:H202),IF(B203="","",(($I$16-F203))))</f>
        <v>#REF!</v>
      </c>
      <c r="I203" s="26" t="e">
        <f t="shared" si="13"/>
        <v>#REF!</v>
      </c>
      <c r="J203" s="111"/>
    </row>
    <row r="204" spans="2:10" ht="15" x14ac:dyDescent="0.3">
      <c r="B204" s="103" t="e">
        <f t="shared" si="10"/>
        <v>#REF!</v>
      </c>
      <c r="C204" s="52" t="e">
        <f t="shared" si="11"/>
        <v>#REF!</v>
      </c>
      <c r="D204" s="96" t="e">
        <f>IF(B204="Totale",SUM($D$24:D203),IF(B204="","",IF(B204=$I$15,$E$15-(SUM($D$24:D203)),(($A$6*(1/((1+$I$17)^($I$15-B203))))))))</f>
        <v>#REF!</v>
      </c>
      <c r="E204" s="25" t="e">
        <f>IF(B205="totale",SUM(E$24:$E203),ROUND( D204,2))</f>
        <v>#REF!</v>
      </c>
      <c r="F204" s="25" t="e">
        <f t="shared" si="12"/>
        <v>#REF!</v>
      </c>
      <c r="G204" s="25" t="e">
        <f>IF(B204="","",IF(B204="totale",SUM(G$24:G203),F204))</f>
        <v>#REF!</v>
      </c>
      <c r="H204" s="25" t="e">
        <f>IF(B204="Totale",SUM($H$24:H203),IF(B204="","",(($I$16-F204))))</f>
        <v>#REF!</v>
      </c>
      <c r="I204" s="26" t="e">
        <f t="shared" si="13"/>
        <v>#REF!</v>
      </c>
      <c r="J204" s="111"/>
    </row>
    <row r="205" spans="2:10" ht="15" x14ac:dyDescent="0.3">
      <c r="B205" s="103" t="e">
        <f t="shared" si="10"/>
        <v>#REF!</v>
      </c>
      <c r="C205" s="52" t="e">
        <f t="shared" si="11"/>
        <v>#REF!</v>
      </c>
      <c r="D205" s="96" t="e">
        <f>IF(B205="Totale",SUM($D$24:D204),IF(B205="","",IF(B205=$I$15,$E$15-(SUM($D$24:D204)),(($A$6*(1/((1+$I$17)^($I$15-B204))))))))</f>
        <v>#REF!</v>
      </c>
      <c r="E205" s="25" t="e">
        <f>IF(B206="totale",SUM(E$24:$E204),ROUND( D205,2))</f>
        <v>#REF!</v>
      </c>
      <c r="F205" s="25" t="e">
        <f t="shared" si="12"/>
        <v>#REF!</v>
      </c>
      <c r="G205" s="25" t="e">
        <f>IF(B205="","",IF(B205="totale",SUM(G$24:G204),F205))</f>
        <v>#REF!</v>
      </c>
      <c r="H205" s="25" t="e">
        <f>IF(B205="Totale",SUM($H$24:H204),IF(B205="","",(($I$16-F205))))</f>
        <v>#REF!</v>
      </c>
      <c r="I205" s="26" t="e">
        <f t="shared" si="13"/>
        <v>#REF!</v>
      </c>
      <c r="J205" s="111"/>
    </row>
    <row r="206" spans="2:10" ht="15" x14ac:dyDescent="0.3">
      <c r="B206" s="103" t="e">
        <f t="shared" si="10"/>
        <v>#REF!</v>
      </c>
      <c r="C206" s="52" t="e">
        <f t="shared" si="11"/>
        <v>#REF!</v>
      </c>
      <c r="D206" s="96" t="e">
        <f>IF(B206="Totale",SUM($D$24:D205),IF(B206="","",IF(B206=$I$15,$E$15-(SUM($D$24:D205)),(($A$6*(1/((1+$I$17)^($I$15-B205))))))))</f>
        <v>#REF!</v>
      </c>
      <c r="E206" s="25" t="e">
        <f>IF(B207="totale",SUM(E$24:$E205),ROUND( D206,2))</f>
        <v>#REF!</v>
      </c>
      <c r="F206" s="25" t="e">
        <f t="shared" si="12"/>
        <v>#REF!</v>
      </c>
      <c r="G206" s="25" t="e">
        <f>IF(B206="","",IF(B206="totale",SUM(G$24:G205),F206))</f>
        <v>#REF!</v>
      </c>
      <c r="H206" s="25" t="e">
        <f>IF(B206="Totale",SUM($H$24:H205),IF(B206="","",(($I$16-F206))))</f>
        <v>#REF!</v>
      </c>
      <c r="I206" s="26" t="e">
        <f t="shared" si="13"/>
        <v>#REF!</v>
      </c>
      <c r="J206" s="111"/>
    </row>
    <row r="207" spans="2:10" ht="15" x14ac:dyDescent="0.3">
      <c r="B207" s="103" t="e">
        <f t="shared" si="10"/>
        <v>#REF!</v>
      </c>
      <c r="C207" s="52" t="e">
        <f t="shared" si="11"/>
        <v>#REF!</v>
      </c>
      <c r="D207" s="96" t="e">
        <f>IF(B207="Totale",SUM($D$24:D206),IF(B207="","",IF(B207=$I$15,$E$15-(SUM($D$24:D206)),(($A$6*(1/((1+$I$17)^($I$15-B206))))))))</f>
        <v>#REF!</v>
      </c>
      <c r="E207" s="25" t="e">
        <f>IF(B208="totale",SUM(E$24:$E206),ROUND( D207,2))</f>
        <v>#REF!</v>
      </c>
      <c r="F207" s="25" t="e">
        <f t="shared" si="12"/>
        <v>#REF!</v>
      </c>
      <c r="G207" s="25" t="e">
        <f>IF(B207="","",IF(B207="totale",SUM(G$24:G206),F207))</f>
        <v>#REF!</v>
      </c>
      <c r="H207" s="25" t="e">
        <f>IF(B207="Totale",SUM($H$24:H206),IF(B207="","",(($I$16-F207))))</f>
        <v>#REF!</v>
      </c>
      <c r="I207" s="26" t="e">
        <f t="shared" si="13"/>
        <v>#REF!</v>
      </c>
      <c r="J207" s="111"/>
    </row>
    <row r="208" spans="2:10" ht="15" x14ac:dyDescent="0.3">
      <c r="B208" s="103" t="e">
        <f t="shared" si="10"/>
        <v>#REF!</v>
      </c>
      <c r="C208" s="52" t="e">
        <f t="shared" si="11"/>
        <v>#REF!</v>
      </c>
      <c r="D208" s="96" t="e">
        <f>IF(B208="Totale",SUM($D$24:D207),IF(B208="","",IF(B208=$I$15,$E$15-(SUM($D$24:D207)),(($A$6*(1/((1+$I$17)^($I$15-B207))))))))</f>
        <v>#REF!</v>
      </c>
      <c r="E208" s="25" t="e">
        <f>IF(B209="totale",SUM(E$24:$E207),ROUND( D208,2))</f>
        <v>#REF!</v>
      </c>
      <c r="F208" s="25" t="e">
        <f t="shared" si="12"/>
        <v>#REF!</v>
      </c>
      <c r="G208" s="25" t="e">
        <f>IF(B208="","",IF(B208="totale",SUM(G$24:G207),F208))</f>
        <v>#REF!</v>
      </c>
      <c r="H208" s="25" t="e">
        <f>IF(B208="Totale",SUM($H$24:H207),IF(B208="","",(($I$16-F208))))</f>
        <v>#REF!</v>
      </c>
      <c r="I208" s="26" t="e">
        <f t="shared" si="13"/>
        <v>#REF!</v>
      </c>
      <c r="J208" s="111"/>
    </row>
    <row r="209" spans="2:10" ht="15" x14ac:dyDescent="0.3">
      <c r="B209" s="103" t="e">
        <f t="shared" si="10"/>
        <v>#REF!</v>
      </c>
      <c r="C209" s="52" t="e">
        <f t="shared" si="11"/>
        <v>#REF!</v>
      </c>
      <c r="D209" s="96" t="e">
        <f>IF(B209="Totale",SUM($D$24:D208),IF(B209="","",IF(B209=$I$15,$E$15-(SUM($D$24:D208)),(($A$6*(1/((1+$I$17)^($I$15-B208))))))))</f>
        <v>#REF!</v>
      </c>
      <c r="E209" s="25" t="e">
        <f>IF(B210="totale",SUM(E$24:$E208),ROUND( D209,2))</f>
        <v>#REF!</v>
      </c>
      <c r="F209" s="25" t="e">
        <f t="shared" si="12"/>
        <v>#REF!</v>
      </c>
      <c r="G209" s="25" t="e">
        <f>IF(B209="","",IF(B209="totale",SUM(G$24:G208),F209))</f>
        <v>#REF!</v>
      </c>
      <c r="H209" s="25" t="e">
        <f>IF(B209="Totale",SUM($H$24:H208),IF(B209="","",(($I$16-F209))))</f>
        <v>#REF!</v>
      </c>
      <c r="I209" s="26" t="e">
        <f t="shared" si="13"/>
        <v>#REF!</v>
      </c>
      <c r="J209" s="111"/>
    </row>
    <row r="210" spans="2:10" ht="15" x14ac:dyDescent="0.3">
      <c r="B210" s="103" t="e">
        <f t="shared" si="10"/>
        <v>#REF!</v>
      </c>
      <c r="C210" s="52" t="e">
        <f t="shared" si="11"/>
        <v>#REF!</v>
      </c>
      <c r="D210" s="96" t="e">
        <f>IF(B210="Totale",SUM($D$24:D209),IF(B210="","",IF(B210=$I$15,$E$15-(SUM($D$24:D209)),(($A$6*(1/((1+$I$17)^($I$15-B209))))))))</f>
        <v>#REF!</v>
      </c>
      <c r="E210" s="25" t="e">
        <f>IF(B211="totale",SUM(E$24:$E209),ROUND( D210,2))</f>
        <v>#REF!</v>
      </c>
      <c r="F210" s="25" t="e">
        <f t="shared" si="12"/>
        <v>#REF!</v>
      </c>
      <c r="G210" s="25" t="e">
        <f>IF(B210="","",IF(B210="totale",SUM(G$24:G209),F210))</f>
        <v>#REF!</v>
      </c>
      <c r="H210" s="25" t="e">
        <f>IF(B210="Totale",SUM($H$24:H209),IF(B210="","",(($I$16-F210))))</f>
        <v>#REF!</v>
      </c>
      <c r="I210" s="26" t="e">
        <f t="shared" si="13"/>
        <v>#REF!</v>
      </c>
      <c r="J210" s="111"/>
    </row>
    <row r="211" spans="2:10" ht="15" x14ac:dyDescent="0.3">
      <c r="B211" s="103" t="e">
        <f t="shared" si="10"/>
        <v>#REF!</v>
      </c>
      <c r="C211" s="52" t="e">
        <f t="shared" si="11"/>
        <v>#REF!</v>
      </c>
      <c r="D211" s="96" t="e">
        <f>IF(B211="Totale",SUM($D$24:D210),IF(B211="","",IF(B211=$I$15,$E$15-(SUM($D$24:D210)),(($A$6*(1/((1+$I$17)^($I$15-B210))))))))</f>
        <v>#REF!</v>
      </c>
      <c r="E211" s="25" t="e">
        <f>IF(B212="totale",SUM(E$24:$E210),ROUND( D211,2))</f>
        <v>#REF!</v>
      </c>
      <c r="F211" s="25" t="e">
        <f t="shared" si="12"/>
        <v>#REF!</v>
      </c>
      <c r="G211" s="25" t="e">
        <f>IF(B211="","",IF(B211="totale",SUM(G$24:G210),F211))</f>
        <v>#REF!</v>
      </c>
      <c r="H211" s="25" t="e">
        <f>IF(B211="Totale",SUM($H$24:H210),IF(B211="","",(($I$16-F211))))</f>
        <v>#REF!</v>
      </c>
      <c r="I211" s="26" t="e">
        <f t="shared" si="13"/>
        <v>#REF!</v>
      </c>
      <c r="J211" s="111"/>
    </row>
    <row r="212" spans="2:10" ht="15" x14ac:dyDescent="0.3">
      <c r="B212" s="103" t="e">
        <f t="shared" ref="B212:B275" si="14">IF($I$15=0,"",IF($I$15&lt;&gt;B211,IF(B211="Totale","",IF(B211="","",B211+1)),"Totale"))</f>
        <v>#REF!</v>
      </c>
      <c r="C212" s="52" t="e">
        <f t="shared" ref="C212:C275" si="15">IF($E$17="s",IF($I$15&lt;&gt;B211,IF(B211="Totale","",IF(B211="","",DATE(YEAR(C211),MONTH(C211)+6,DAY(C211)))),""),IF($I$15&lt;&gt;B211,IF(B211="Totale","",IF(B211="","",DATE(YEAR(C211),MONTH(C211)+1,DAY(C211)))),""))</f>
        <v>#REF!</v>
      </c>
      <c r="D212" s="96" t="e">
        <f>IF(B212="Totale",SUM($D$24:D211),IF(B212="","",IF(B212=$I$15,$E$15-(SUM($D$24:D211)),(($A$6*(1/((1+$I$17)^($I$15-B211))))))))</f>
        <v>#REF!</v>
      </c>
      <c r="E212" s="25" t="e">
        <f>IF(B213="totale",SUM(E$24:$E211),ROUND( D212,2))</f>
        <v>#REF!</v>
      </c>
      <c r="F212" s="25" t="e">
        <f t="shared" ref="F212:F275" si="16">IF(B213="totale",$E$15-E212,E212)</f>
        <v>#REF!</v>
      </c>
      <c r="G212" s="25" t="e">
        <f>IF(B212="","",IF(B212="totale",SUM(G$24:G211),F212))</f>
        <v>#REF!</v>
      </c>
      <c r="H212" s="25" t="e">
        <f>IF(B212="Totale",SUM($H$24:H211),IF(B212="","",(($I$16-F212))))</f>
        <v>#REF!</v>
      </c>
      <c r="I212" s="26" t="e">
        <f t="shared" ref="I212:I275" si="17">IF(B212="Totale",SUM(G212:H212),IF(B212="","",G212+H212))</f>
        <v>#REF!</v>
      </c>
      <c r="J212" s="111"/>
    </row>
    <row r="213" spans="2:10" ht="15" x14ac:dyDescent="0.3">
      <c r="B213" s="103" t="e">
        <f t="shared" si="14"/>
        <v>#REF!</v>
      </c>
      <c r="C213" s="52" t="e">
        <f t="shared" si="15"/>
        <v>#REF!</v>
      </c>
      <c r="D213" s="96" t="e">
        <f>IF(B213="Totale",SUM($D$24:D212),IF(B213="","",IF(B213=$I$15,$E$15-(SUM($D$24:D212)),(($A$6*(1/((1+$I$17)^($I$15-B212))))))))</f>
        <v>#REF!</v>
      </c>
      <c r="E213" s="25" t="e">
        <f>IF(B214="totale",SUM(E$24:$E212),ROUND( D213,2))</f>
        <v>#REF!</v>
      </c>
      <c r="F213" s="25" t="e">
        <f t="shared" si="16"/>
        <v>#REF!</v>
      </c>
      <c r="G213" s="25" t="e">
        <f>IF(B213="","",IF(B213="totale",SUM(G$24:G212),F213))</f>
        <v>#REF!</v>
      </c>
      <c r="H213" s="25" t="e">
        <f>IF(B213="Totale",SUM($H$24:H212),IF(B213="","",(($I$16-F213))))</f>
        <v>#REF!</v>
      </c>
      <c r="I213" s="26" t="e">
        <f t="shared" si="17"/>
        <v>#REF!</v>
      </c>
      <c r="J213" s="111"/>
    </row>
    <row r="214" spans="2:10" ht="15" x14ac:dyDescent="0.3">
      <c r="B214" s="103" t="e">
        <f t="shared" si="14"/>
        <v>#REF!</v>
      </c>
      <c r="C214" s="52" t="e">
        <f t="shared" si="15"/>
        <v>#REF!</v>
      </c>
      <c r="D214" s="96" t="e">
        <f>IF(B214="Totale",SUM($D$24:D213),IF(B214="","",IF(B214=$I$15,$E$15-(SUM($D$24:D213)),(($A$6*(1/((1+$I$17)^($I$15-B213))))))))</f>
        <v>#REF!</v>
      </c>
      <c r="E214" s="25" t="e">
        <f>IF(B215="totale",SUM(E$24:$E213),ROUND( D214,2))</f>
        <v>#REF!</v>
      </c>
      <c r="F214" s="25" t="e">
        <f t="shared" si="16"/>
        <v>#REF!</v>
      </c>
      <c r="G214" s="25" t="e">
        <f>IF(B214="","",IF(B214="totale",SUM(G$24:G213),F214))</f>
        <v>#REF!</v>
      </c>
      <c r="H214" s="25" t="e">
        <f>IF(B214="Totale",SUM($H$24:H213),IF(B214="","",(($I$16-F214))))</f>
        <v>#REF!</v>
      </c>
      <c r="I214" s="26" t="e">
        <f t="shared" si="17"/>
        <v>#REF!</v>
      </c>
      <c r="J214" s="111"/>
    </row>
    <row r="215" spans="2:10" ht="15" x14ac:dyDescent="0.3">
      <c r="B215" s="103" t="e">
        <f t="shared" si="14"/>
        <v>#REF!</v>
      </c>
      <c r="C215" s="52" t="e">
        <f t="shared" si="15"/>
        <v>#REF!</v>
      </c>
      <c r="D215" s="96" t="e">
        <f>IF(B215="Totale",SUM($D$24:D214),IF(B215="","",IF(B215=$I$15,$E$15-(SUM($D$24:D214)),(($A$6*(1/((1+$I$17)^($I$15-B214))))))))</f>
        <v>#REF!</v>
      </c>
      <c r="E215" s="25" t="e">
        <f>IF(B216="totale",SUM(E$24:$E214),ROUND( D215,2))</f>
        <v>#REF!</v>
      </c>
      <c r="F215" s="25" t="e">
        <f t="shared" si="16"/>
        <v>#REF!</v>
      </c>
      <c r="G215" s="25" t="e">
        <f>IF(B215="","",IF(B215="totale",SUM(G$24:G214),F215))</f>
        <v>#REF!</v>
      </c>
      <c r="H215" s="25" t="e">
        <f>IF(B215="Totale",SUM($H$24:H214),IF(B215="","",(($I$16-F215))))</f>
        <v>#REF!</v>
      </c>
      <c r="I215" s="26" t="e">
        <f t="shared" si="17"/>
        <v>#REF!</v>
      </c>
      <c r="J215" s="111"/>
    </row>
    <row r="216" spans="2:10" ht="15" x14ac:dyDescent="0.3">
      <c r="B216" s="103" t="e">
        <f t="shared" si="14"/>
        <v>#REF!</v>
      </c>
      <c r="C216" s="52" t="e">
        <f t="shared" si="15"/>
        <v>#REF!</v>
      </c>
      <c r="D216" s="96" t="e">
        <f>IF(B216="Totale",SUM($D$24:D215),IF(B216="","",IF(B216=$I$15,$E$15-(SUM($D$24:D215)),(($A$6*(1/((1+$I$17)^($I$15-B215))))))))</f>
        <v>#REF!</v>
      </c>
      <c r="E216" s="25" t="e">
        <f>IF(B217="totale",SUM(E$24:$E215),ROUND( D216,2))</f>
        <v>#REF!</v>
      </c>
      <c r="F216" s="25" t="e">
        <f t="shared" si="16"/>
        <v>#REF!</v>
      </c>
      <c r="G216" s="25" t="e">
        <f>IF(B216="","",IF(B216="totale",SUM(G$24:G215),F216))</f>
        <v>#REF!</v>
      </c>
      <c r="H216" s="25" t="e">
        <f>IF(B216="Totale",SUM($H$24:H215),IF(B216="","",(($I$16-F216))))</f>
        <v>#REF!</v>
      </c>
      <c r="I216" s="26" t="e">
        <f t="shared" si="17"/>
        <v>#REF!</v>
      </c>
      <c r="J216" s="111"/>
    </row>
    <row r="217" spans="2:10" ht="15" x14ac:dyDescent="0.3">
      <c r="B217" s="103" t="e">
        <f t="shared" si="14"/>
        <v>#REF!</v>
      </c>
      <c r="C217" s="52" t="e">
        <f t="shared" si="15"/>
        <v>#REF!</v>
      </c>
      <c r="D217" s="96" t="e">
        <f>IF(B217="Totale",SUM($D$24:D216),IF(B217="","",IF(B217=$I$15,$E$15-(SUM($D$24:D216)),(($A$6*(1/((1+$I$17)^($I$15-B216))))))))</f>
        <v>#REF!</v>
      </c>
      <c r="E217" s="25" t="e">
        <f>IF(B218="totale",SUM(E$24:$E216),ROUND( D217,2))</f>
        <v>#REF!</v>
      </c>
      <c r="F217" s="25" t="e">
        <f t="shared" si="16"/>
        <v>#REF!</v>
      </c>
      <c r="G217" s="25" t="e">
        <f>IF(B217="","",IF(B217="totale",SUM(G$24:G216),F217))</f>
        <v>#REF!</v>
      </c>
      <c r="H217" s="25" t="e">
        <f>IF(B217="Totale",SUM($H$24:H216),IF(B217="","",(($I$16-F217))))</f>
        <v>#REF!</v>
      </c>
      <c r="I217" s="26" t="e">
        <f t="shared" si="17"/>
        <v>#REF!</v>
      </c>
      <c r="J217" s="111"/>
    </row>
    <row r="218" spans="2:10" ht="15" x14ac:dyDescent="0.3">
      <c r="B218" s="103" t="e">
        <f t="shared" si="14"/>
        <v>#REF!</v>
      </c>
      <c r="C218" s="52" t="e">
        <f t="shared" si="15"/>
        <v>#REF!</v>
      </c>
      <c r="D218" s="96" t="e">
        <f>IF(B218="Totale",SUM($D$24:D217),IF(B218="","",IF(B218=$I$15,$E$15-(SUM($D$24:D217)),(($A$6*(1/((1+$I$17)^($I$15-B217))))))))</f>
        <v>#REF!</v>
      </c>
      <c r="E218" s="25" t="e">
        <f>IF(B219="totale",SUM(E$24:$E217),ROUND( D218,2))</f>
        <v>#REF!</v>
      </c>
      <c r="F218" s="25" t="e">
        <f t="shared" si="16"/>
        <v>#REF!</v>
      </c>
      <c r="G218" s="25" t="e">
        <f>IF(B218="","",IF(B218="totale",SUM(G$24:G217),F218))</f>
        <v>#REF!</v>
      </c>
      <c r="H218" s="25" t="e">
        <f>IF(B218="Totale",SUM($H$24:H217),IF(B218="","",(($I$16-F218))))</f>
        <v>#REF!</v>
      </c>
      <c r="I218" s="26" t="e">
        <f t="shared" si="17"/>
        <v>#REF!</v>
      </c>
      <c r="J218" s="111"/>
    </row>
    <row r="219" spans="2:10" ht="15" x14ac:dyDescent="0.3">
      <c r="B219" s="103" t="e">
        <f t="shared" si="14"/>
        <v>#REF!</v>
      </c>
      <c r="C219" s="52" t="e">
        <f t="shared" si="15"/>
        <v>#REF!</v>
      </c>
      <c r="D219" s="96" t="e">
        <f>IF(B219="Totale",SUM($D$24:D218),IF(B219="","",IF(B219=$I$15,$E$15-(SUM($D$24:D218)),(($A$6*(1/((1+$I$17)^($I$15-B218))))))))</f>
        <v>#REF!</v>
      </c>
      <c r="E219" s="25" t="e">
        <f>IF(B220="totale",SUM(E$24:$E218),ROUND( D219,2))</f>
        <v>#REF!</v>
      </c>
      <c r="F219" s="25" t="e">
        <f t="shared" si="16"/>
        <v>#REF!</v>
      </c>
      <c r="G219" s="25" t="e">
        <f>IF(B219="","",IF(B219="totale",SUM(G$24:G218),F219))</f>
        <v>#REF!</v>
      </c>
      <c r="H219" s="25" t="e">
        <f>IF(B219="Totale",SUM($H$24:H218),IF(B219="","",(($I$16-F219))))</f>
        <v>#REF!</v>
      </c>
      <c r="I219" s="26" t="e">
        <f t="shared" si="17"/>
        <v>#REF!</v>
      </c>
      <c r="J219" s="111"/>
    </row>
    <row r="220" spans="2:10" ht="15" x14ac:dyDescent="0.3">
      <c r="B220" s="103" t="e">
        <f t="shared" si="14"/>
        <v>#REF!</v>
      </c>
      <c r="C220" s="52" t="e">
        <f t="shared" si="15"/>
        <v>#REF!</v>
      </c>
      <c r="D220" s="96" t="e">
        <f>IF(B220="Totale",SUM($D$24:D219),IF(B220="","",IF(B220=$I$15,$E$15-(SUM($D$24:D219)),(($A$6*(1/((1+$I$17)^($I$15-B219))))))))</f>
        <v>#REF!</v>
      </c>
      <c r="E220" s="25" t="e">
        <f>IF(B221="totale",SUM(E$24:$E219),ROUND( D220,2))</f>
        <v>#REF!</v>
      </c>
      <c r="F220" s="25" t="e">
        <f t="shared" si="16"/>
        <v>#REF!</v>
      </c>
      <c r="G220" s="25" t="e">
        <f>IF(B220="","",IF(B220="totale",SUM(G$24:G219),F220))</f>
        <v>#REF!</v>
      </c>
      <c r="H220" s="25" t="e">
        <f>IF(B220="Totale",SUM($H$24:H219),IF(B220="","",(($I$16-F220))))</f>
        <v>#REF!</v>
      </c>
      <c r="I220" s="26" t="e">
        <f t="shared" si="17"/>
        <v>#REF!</v>
      </c>
      <c r="J220" s="111"/>
    </row>
    <row r="221" spans="2:10" ht="15" x14ac:dyDescent="0.3">
      <c r="B221" s="103" t="e">
        <f t="shared" si="14"/>
        <v>#REF!</v>
      </c>
      <c r="C221" s="52" t="e">
        <f t="shared" si="15"/>
        <v>#REF!</v>
      </c>
      <c r="D221" s="96" t="e">
        <f>IF(B221="Totale",SUM($D$24:D220),IF(B221="","",IF(B221=$I$15,$E$15-(SUM($D$24:D220)),(($A$6*(1/((1+$I$17)^($I$15-B220))))))))</f>
        <v>#REF!</v>
      </c>
      <c r="E221" s="25" t="e">
        <f>IF(B222="totale",SUM(E$24:$E220),ROUND( D221,2))</f>
        <v>#REF!</v>
      </c>
      <c r="F221" s="25" t="e">
        <f t="shared" si="16"/>
        <v>#REF!</v>
      </c>
      <c r="G221" s="25" t="e">
        <f>IF(B221="","",IF(B221="totale",SUM(G$24:G220),F221))</f>
        <v>#REF!</v>
      </c>
      <c r="H221" s="25" t="e">
        <f>IF(B221="Totale",SUM($H$24:H220),IF(B221="","",(($I$16-F221))))</f>
        <v>#REF!</v>
      </c>
      <c r="I221" s="26" t="e">
        <f t="shared" si="17"/>
        <v>#REF!</v>
      </c>
      <c r="J221" s="111"/>
    </row>
    <row r="222" spans="2:10" ht="15" x14ac:dyDescent="0.3">
      <c r="B222" s="103" t="e">
        <f t="shared" si="14"/>
        <v>#REF!</v>
      </c>
      <c r="C222" s="52" t="e">
        <f t="shared" si="15"/>
        <v>#REF!</v>
      </c>
      <c r="D222" s="96" t="e">
        <f>IF(B222="Totale",SUM($D$24:D221),IF(B222="","",IF(B222=$I$15,$E$15-(SUM($D$24:D221)),(($A$6*(1/((1+$I$17)^($I$15-B221))))))))</f>
        <v>#REF!</v>
      </c>
      <c r="E222" s="25" t="e">
        <f>IF(B223="totale",SUM(E$24:$E221),ROUND( D222,2))</f>
        <v>#REF!</v>
      </c>
      <c r="F222" s="25" t="e">
        <f t="shared" si="16"/>
        <v>#REF!</v>
      </c>
      <c r="G222" s="25" t="e">
        <f>IF(B222="","",IF(B222="totale",SUM(G$24:G221),F222))</f>
        <v>#REF!</v>
      </c>
      <c r="H222" s="25" t="e">
        <f>IF(B222="Totale",SUM($H$24:H221),IF(B222="","",(($I$16-F222))))</f>
        <v>#REF!</v>
      </c>
      <c r="I222" s="26" t="e">
        <f t="shared" si="17"/>
        <v>#REF!</v>
      </c>
      <c r="J222" s="111"/>
    </row>
    <row r="223" spans="2:10" ht="15" x14ac:dyDescent="0.3">
      <c r="B223" s="103" t="e">
        <f t="shared" si="14"/>
        <v>#REF!</v>
      </c>
      <c r="C223" s="52" t="e">
        <f t="shared" si="15"/>
        <v>#REF!</v>
      </c>
      <c r="D223" s="96" t="e">
        <f>IF(B223="Totale",SUM($D$24:D222),IF(B223="","",IF(B223=$I$15,$E$15-(SUM($D$24:D222)),(($A$6*(1/((1+$I$17)^($I$15-B222))))))))</f>
        <v>#REF!</v>
      </c>
      <c r="E223" s="25" t="e">
        <f>IF(B224="totale",SUM(E$24:$E222),ROUND( D223,2))</f>
        <v>#REF!</v>
      </c>
      <c r="F223" s="25" t="e">
        <f t="shared" si="16"/>
        <v>#REF!</v>
      </c>
      <c r="G223" s="25" t="e">
        <f>IF(B223="","",IF(B223="totale",SUM(G$24:G222),F223))</f>
        <v>#REF!</v>
      </c>
      <c r="H223" s="25" t="e">
        <f>IF(B223="Totale",SUM($H$24:H222),IF(B223="","",(($I$16-F223))))</f>
        <v>#REF!</v>
      </c>
      <c r="I223" s="26" t="e">
        <f t="shared" si="17"/>
        <v>#REF!</v>
      </c>
      <c r="J223" s="111"/>
    </row>
    <row r="224" spans="2:10" ht="15" x14ac:dyDescent="0.3">
      <c r="B224" s="103" t="e">
        <f t="shared" si="14"/>
        <v>#REF!</v>
      </c>
      <c r="C224" s="52" t="e">
        <f t="shared" si="15"/>
        <v>#REF!</v>
      </c>
      <c r="D224" s="96" t="e">
        <f>IF(B224="Totale",SUM($D$24:D223),IF(B224="","",IF(B224=$I$15,$E$15-(SUM($D$24:D223)),(($A$6*(1/((1+$I$17)^($I$15-B223))))))))</f>
        <v>#REF!</v>
      </c>
      <c r="E224" s="25" t="e">
        <f>IF(B225="totale",SUM(E$24:$E223),ROUND( D224,2))</f>
        <v>#REF!</v>
      </c>
      <c r="F224" s="25" t="e">
        <f t="shared" si="16"/>
        <v>#REF!</v>
      </c>
      <c r="G224" s="25" t="e">
        <f>IF(B224="","",IF(B224="totale",SUM(G$24:G223),F224))</f>
        <v>#REF!</v>
      </c>
      <c r="H224" s="25" t="e">
        <f>IF(B224="Totale",SUM($H$24:H223),IF(B224="","",(($I$16-F224))))</f>
        <v>#REF!</v>
      </c>
      <c r="I224" s="26" t="e">
        <f t="shared" si="17"/>
        <v>#REF!</v>
      </c>
      <c r="J224" s="111"/>
    </row>
    <row r="225" spans="2:10" ht="15" x14ac:dyDescent="0.3">
      <c r="B225" s="103" t="e">
        <f t="shared" si="14"/>
        <v>#REF!</v>
      </c>
      <c r="C225" s="52" t="e">
        <f t="shared" si="15"/>
        <v>#REF!</v>
      </c>
      <c r="D225" s="96" t="e">
        <f>IF(B225="Totale",SUM($D$24:D224),IF(B225="","",IF(B225=$I$15,$E$15-(SUM($D$24:D224)),(($A$6*(1/((1+$I$17)^($I$15-B224))))))))</f>
        <v>#REF!</v>
      </c>
      <c r="E225" s="25" t="e">
        <f>IF(B226="totale",SUM(E$24:$E224),ROUND( D225,2))</f>
        <v>#REF!</v>
      </c>
      <c r="F225" s="25" t="e">
        <f t="shared" si="16"/>
        <v>#REF!</v>
      </c>
      <c r="G225" s="25" t="e">
        <f>IF(B225="","",IF(B225="totale",SUM(G$24:G224),F225))</f>
        <v>#REF!</v>
      </c>
      <c r="H225" s="25" t="e">
        <f>IF(B225="Totale",SUM($H$24:H224),IF(B225="","",(($I$16-F225))))</f>
        <v>#REF!</v>
      </c>
      <c r="I225" s="26" t="e">
        <f t="shared" si="17"/>
        <v>#REF!</v>
      </c>
      <c r="J225" s="111"/>
    </row>
    <row r="226" spans="2:10" ht="15" x14ac:dyDescent="0.3">
      <c r="B226" s="103" t="e">
        <f t="shared" si="14"/>
        <v>#REF!</v>
      </c>
      <c r="C226" s="52" t="e">
        <f t="shared" si="15"/>
        <v>#REF!</v>
      </c>
      <c r="D226" s="96" t="e">
        <f>IF(B226="Totale",SUM($D$24:D225),IF(B226="","",IF(B226=$I$15,$E$15-(SUM($D$24:D225)),(($A$6*(1/((1+$I$17)^($I$15-B225))))))))</f>
        <v>#REF!</v>
      </c>
      <c r="E226" s="25" t="e">
        <f>IF(B227="totale",SUM(E$24:$E225),ROUND( D226,2))</f>
        <v>#REF!</v>
      </c>
      <c r="F226" s="25" t="e">
        <f t="shared" si="16"/>
        <v>#REF!</v>
      </c>
      <c r="G226" s="25" t="e">
        <f>IF(B226="","",IF(B226="totale",SUM(G$24:G225),F226))</f>
        <v>#REF!</v>
      </c>
      <c r="H226" s="25" t="e">
        <f>IF(B226="Totale",SUM($H$24:H225),IF(B226="","",(($I$16-F226))))</f>
        <v>#REF!</v>
      </c>
      <c r="I226" s="26" t="e">
        <f t="shared" si="17"/>
        <v>#REF!</v>
      </c>
      <c r="J226" s="111"/>
    </row>
    <row r="227" spans="2:10" ht="15" x14ac:dyDescent="0.3">
      <c r="B227" s="103" t="e">
        <f t="shared" si="14"/>
        <v>#REF!</v>
      </c>
      <c r="C227" s="52" t="e">
        <f t="shared" si="15"/>
        <v>#REF!</v>
      </c>
      <c r="D227" s="96" t="e">
        <f>IF(B227="Totale",SUM($D$24:D226),IF(B227="","",IF(B227=$I$15,$E$15-(SUM($D$24:D226)),(($A$6*(1/((1+$I$17)^($I$15-B226))))))))</f>
        <v>#REF!</v>
      </c>
      <c r="E227" s="25" t="e">
        <f>IF(B228="totale",SUM(E$24:$E226),ROUND( D227,2))</f>
        <v>#REF!</v>
      </c>
      <c r="F227" s="25" t="e">
        <f t="shared" si="16"/>
        <v>#REF!</v>
      </c>
      <c r="G227" s="25" t="e">
        <f>IF(B227="","",IF(B227="totale",SUM(G$24:G226),F227))</f>
        <v>#REF!</v>
      </c>
      <c r="H227" s="25" t="e">
        <f>IF(B227="Totale",SUM($H$24:H226),IF(B227="","",(($I$16-F227))))</f>
        <v>#REF!</v>
      </c>
      <c r="I227" s="26" t="e">
        <f t="shared" si="17"/>
        <v>#REF!</v>
      </c>
      <c r="J227" s="111"/>
    </row>
    <row r="228" spans="2:10" ht="15" x14ac:dyDescent="0.3">
      <c r="B228" s="103" t="e">
        <f t="shared" si="14"/>
        <v>#REF!</v>
      </c>
      <c r="C228" s="52" t="e">
        <f t="shared" si="15"/>
        <v>#REF!</v>
      </c>
      <c r="D228" s="96" t="e">
        <f>IF(B228="Totale",SUM($D$24:D227),IF(B228="","",IF(B228=$I$15,$E$15-(SUM($D$24:D227)),(($A$6*(1/((1+$I$17)^($I$15-B227))))))))</f>
        <v>#REF!</v>
      </c>
      <c r="E228" s="25" t="e">
        <f>IF(B229="totale",SUM(E$24:$E227),ROUND( D228,2))</f>
        <v>#REF!</v>
      </c>
      <c r="F228" s="25" t="e">
        <f t="shared" si="16"/>
        <v>#REF!</v>
      </c>
      <c r="G228" s="25" t="e">
        <f>IF(B228="","",IF(B228="totale",SUM(G$24:G227),F228))</f>
        <v>#REF!</v>
      </c>
      <c r="H228" s="25" t="e">
        <f>IF(B228="Totale",SUM($H$24:H227),IF(B228="","",(($I$16-F228))))</f>
        <v>#REF!</v>
      </c>
      <c r="I228" s="26" t="e">
        <f t="shared" si="17"/>
        <v>#REF!</v>
      </c>
      <c r="J228" s="111"/>
    </row>
    <row r="229" spans="2:10" ht="15" x14ac:dyDescent="0.3">
      <c r="B229" s="103" t="e">
        <f t="shared" si="14"/>
        <v>#REF!</v>
      </c>
      <c r="C229" s="52" t="e">
        <f t="shared" si="15"/>
        <v>#REF!</v>
      </c>
      <c r="D229" s="96" t="e">
        <f>IF(B229="Totale",SUM($D$24:D228),IF(B229="","",IF(B229=$I$15,$E$15-(SUM($D$24:D228)),(($A$6*(1/((1+$I$17)^($I$15-B228))))))))</f>
        <v>#REF!</v>
      </c>
      <c r="E229" s="25" t="e">
        <f>IF(B230="totale",SUM(E$24:$E228),ROUND( D229,2))</f>
        <v>#REF!</v>
      </c>
      <c r="F229" s="25" t="e">
        <f t="shared" si="16"/>
        <v>#REF!</v>
      </c>
      <c r="G229" s="25" t="e">
        <f>IF(B229="","",IF(B229="totale",SUM(G$24:G228),F229))</f>
        <v>#REF!</v>
      </c>
      <c r="H229" s="25" t="e">
        <f>IF(B229="Totale",SUM($H$24:H228),IF(B229="","",(($I$16-F229))))</f>
        <v>#REF!</v>
      </c>
      <c r="I229" s="26" t="e">
        <f t="shared" si="17"/>
        <v>#REF!</v>
      </c>
      <c r="J229" s="111"/>
    </row>
    <row r="230" spans="2:10" ht="15" x14ac:dyDescent="0.3">
      <c r="B230" s="103" t="e">
        <f t="shared" si="14"/>
        <v>#REF!</v>
      </c>
      <c r="C230" s="52" t="e">
        <f t="shared" si="15"/>
        <v>#REF!</v>
      </c>
      <c r="D230" s="96" t="e">
        <f>IF(B230="Totale",SUM($D$24:D229),IF(B230="","",IF(B230=$I$15,$E$15-(SUM($D$24:D229)),(($A$6*(1/((1+$I$17)^($I$15-B229))))))))</f>
        <v>#REF!</v>
      </c>
      <c r="E230" s="25" t="e">
        <f>IF(B231="totale",SUM(E$24:$E229),ROUND( D230,2))</f>
        <v>#REF!</v>
      </c>
      <c r="F230" s="25" t="e">
        <f t="shared" si="16"/>
        <v>#REF!</v>
      </c>
      <c r="G230" s="25" t="e">
        <f>IF(B230="","",IF(B230="totale",SUM(G$24:G229),F230))</f>
        <v>#REF!</v>
      </c>
      <c r="H230" s="25" t="e">
        <f>IF(B230="Totale",SUM($H$24:H229),IF(B230="","",(($I$16-F230))))</f>
        <v>#REF!</v>
      </c>
      <c r="I230" s="26" t="e">
        <f t="shared" si="17"/>
        <v>#REF!</v>
      </c>
      <c r="J230" s="111"/>
    </row>
    <row r="231" spans="2:10" ht="15" x14ac:dyDescent="0.3">
      <c r="B231" s="103" t="e">
        <f t="shared" si="14"/>
        <v>#REF!</v>
      </c>
      <c r="C231" s="52" t="e">
        <f t="shared" si="15"/>
        <v>#REF!</v>
      </c>
      <c r="D231" s="96" t="e">
        <f>IF(B231="Totale",SUM($D$24:D230),IF(B231="","",IF(B231=$I$15,$E$15-(SUM($D$24:D230)),(($A$6*(1/((1+$I$17)^($I$15-B230))))))))</f>
        <v>#REF!</v>
      </c>
      <c r="E231" s="25" t="e">
        <f>IF(B232="totale",SUM(E$24:$E230),ROUND( D231,2))</f>
        <v>#REF!</v>
      </c>
      <c r="F231" s="25" t="e">
        <f t="shared" si="16"/>
        <v>#REF!</v>
      </c>
      <c r="G231" s="25" t="e">
        <f>IF(B231="","",IF(B231="totale",SUM(G$24:G230),F231))</f>
        <v>#REF!</v>
      </c>
      <c r="H231" s="25" t="e">
        <f>IF(B231="Totale",SUM($H$24:H230),IF(B231="","",(($I$16-F231))))</f>
        <v>#REF!</v>
      </c>
      <c r="I231" s="26" t="e">
        <f t="shared" si="17"/>
        <v>#REF!</v>
      </c>
      <c r="J231" s="111"/>
    </row>
    <row r="232" spans="2:10" ht="15" x14ac:dyDescent="0.3">
      <c r="B232" s="103" t="e">
        <f t="shared" si="14"/>
        <v>#REF!</v>
      </c>
      <c r="C232" s="52" t="e">
        <f t="shared" si="15"/>
        <v>#REF!</v>
      </c>
      <c r="D232" s="96" t="e">
        <f>IF(B232="Totale",SUM($D$24:D231),IF(B232="","",IF(B232=$I$15,$E$15-(SUM($D$24:D231)),(($A$6*(1/((1+$I$17)^($I$15-B231))))))))</f>
        <v>#REF!</v>
      </c>
      <c r="E232" s="25" t="e">
        <f>IF(B233="totale",SUM(E$24:$E231),ROUND( D232,2))</f>
        <v>#REF!</v>
      </c>
      <c r="F232" s="25" t="e">
        <f t="shared" si="16"/>
        <v>#REF!</v>
      </c>
      <c r="G232" s="25" t="e">
        <f>IF(B232="","",IF(B232="totale",SUM(G$24:G231),F232))</f>
        <v>#REF!</v>
      </c>
      <c r="H232" s="25" t="e">
        <f>IF(B232="Totale",SUM($H$24:H231),IF(B232="","",(($I$16-F232))))</f>
        <v>#REF!</v>
      </c>
      <c r="I232" s="26" t="e">
        <f t="shared" si="17"/>
        <v>#REF!</v>
      </c>
      <c r="J232" s="111"/>
    </row>
    <row r="233" spans="2:10" ht="15" x14ac:dyDescent="0.3">
      <c r="B233" s="103" t="e">
        <f t="shared" si="14"/>
        <v>#REF!</v>
      </c>
      <c r="C233" s="52" t="e">
        <f t="shared" si="15"/>
        <v>#REF!</v>
      </c>
      <c r="D233" s="96" t="e">
        <f>IF(B233="Totale",SUM($D$24:D232),IF(B233="","",IF(B233=$I$15,$E$15-(SUM($D$24:D232)),(($A$6*(1/((1+$I$17)^($I$15-B232))))))))</f>
        <v>#REF!</v>
      </c>
      <c r="E233" s="25" t="e">
        <f>IF(B234="totale",SUM(E$24:$E232),ROUND( D233,2))</f>
        <v>#REF!</v>
      </c>
      <c r="F233" s="25" t="e">
        <f t="shared" si="16"/>
        <v>#REF!</v>
      </c>
      <c r="G233" s="25" t="e">
        <f>IF(B233="","",IF(B233="totale",SUM(G$24:G232),F233))</f>
        <v>#REF!</v>
      </c>
      <c r="H233" s="25" t="e">
        <f>IF(B233="Totale",SUM($H$24:H232),IF(B233="","",(($I$16-F233))))</f>
        <v>#REF!</v>
      </c>
      <c r="I233" s="26" t="e">
        <f t="shared" si="17"/>
        <v>#REF!</v>
      </c>
      <c r="J233" s="111"/>
    </row>
    <row r="234" spans="2:10" ht="15" x14ac:dyDescent="0.3">
      <c r="B234" s="103" t="e">
        <f t="shared" si="14"/>
        <v>#REF!</v>
      </c>
      <c r="C234" s="52" t="e">
        <f t="shared" si="15"/>
        <v>#REF!</v>
      </c>
      <c r="D234" s="96" t="e">
        <f>IF(B234="Totale",SUM($D$24:D233),IF(B234="","",IF(B234=$I$15,$E$15-(SUM($D$24:D233)),(($A$6*(1/((1+$I$17)^($I$15-B233))))))))</f>
        <v>#REF!</v>
      </c>
      <c r="E234" s="25" t="e">
        <f>IF(B235="totale",SUM(E$24:$E233),ROUND( D234,2))</f>
        <v>#REF!</v>
      </c>
      <c r="F234" s="25" t="e">
        <f t="shared" si="16"/>
        <v>#REF!</v>
      </c>
      <c r="G234" s="25" t="e">
        <f>IF(B234="","",IF(B234="totale",SUM(G$24:G233),F234))</f>
        <v>#REF!</v>
      </c>
      <c r="H234" s="25" t="e">
        <f>IF(B234="Totale",SUM($H$24:H233),IF(B234="","",(($I$16-F234))))</f>
        <v>#REF!</v>
      </c>
      <c r="I234" s="26" t="e">
        <f t="shared" si="17"/>
        <v>#REF!</v>
      </c>
      <c r="J234" s="111"/>
    </row>
    <row r="235" spans="2:10" ht="15" x14ac:dyDescent="0.3">
      <c r="B235" s="103" t="e">
        <f t="shared" si="14"/>
        <v>#REF!</v>
      </c>
      <c r="C235" s="52" t="e">
        <f t="shared" si="15"/>
        <v>#REF!</v>
      </c>
      <c r="D235" s="96" t="e">
        <f>IF(B235="Totale",SUM($D$24:D234),IF(B235="","",IF(B235=$I$15,$E$15-(SUM($D$24:D234)),(($A$6*(1/((1+$I$17)^($I$15-B234))))))))</f>
        <v>#REF!</v>
      </c>
      <c r="E235" s="25" t="e">
        <f>IF(B236="totale",SUM(E$24:$E234),ROUND( D235,2))</f>
        <v>#REF!</v>
      </c>
      <c r="F235" s="25" t="e">
        <f t="shared" si="16"/>
        <v>#REF!</v>
      </c>
      <c r="G235" s="25" t="e">
        <f>IF(B235="","",IF(B235="totale",SUM(G$24:G234),F235))</f>
        <v>#REF!</v>
      </c>
      <c r="H235" s="25" t="e">
        <f>IF(B235="Totale",SUM($H$24:H234),IF(B235="","",(($I$16-F235))))</f>
        <v>#REF!</v>
      </c>
      <c r="I235" s="26" t="e">
        <f t="shared" si="17"/>
        <v>#REF!</v>
      </c>
      <c r="J235" s="111"/>
    </row>
    <row r="236" spans="2:10" ht="15" x14ac:dyDescent="0.3">
      <c r="B236" s="103" t="e">
        <f t="shared" si="14"/>
        <v>#REF!</v>
      </c>
      <c r="C236" s="52" t="e">
        <f t="shared" si="15"/>
        <v>#REF!</v>
      </c>
      <c r="D236" s="96" t="e">
        <f>IF(B236="Totale",SUM($D$24:D235),IF(B236="","",IF(B236=$I$15,$E$15-(SUM($D$24:D235)),(($A$6*(1/((1+$I$17)^($I$15-B235))))))))</f>
        <v>#REF!</v>
      </c>
      <c r="E236" s="25" t="e">
        <f>IF(B237="totale",SUM(E$24:$E235),ROUND( D236,2))</f>
        <v>#REF!</v>
      </c>
      <c r="F236" s="25" t="e">
        <f t="shared" si="16"/>
        <v>#REF!</v>
      </c>
      <c r="G236" s="25" t="e">
        <f>IF(B236="","",IF(B236="totale",SUM(G$24:G235),F236))</f>
        <v>#REF!</v>
      </c>
      <c r="H236" s="25" t="e">
        <f>IF(B236="Totale",SUM($H$24:H235),IF(B236="","",(($I$16-F236))))</f>
        <v>#REF!</v>
      </c>
      <c r="I236" s="26" t="e">
        <f t="shared" si="17"/>
        <v>#REF!</v>
      </c>
      <c r="J236" s="111"/>
    </row>
    <row r="237" spans="2:10" ht="15" x14ac:dyDescent="0.3">
      <c r="B237" s="103" t="e">
        <f t="shared" si="14"/>
        <v>#REF!</v>
      </c>
      <c r="C237" s="52" t="e">
        <f t="shared" si="15"/>
        <v>#REF!</v>
      </c>
      <c r="D237" s="96" t="e">
        <f>IF(B237="Totale",SUM($D$24:D236),IF(B237="","",IF(B237=$I$15,$E$15-(SUM($D$24:D236)),(($A$6*(1/((1+$I$17)^($I$15-B236))))))))</f>
        <v>#REF!</v>
      </c>
      <c r="E237" s="25" t="e">
        <f>IF(B238="totale",SUM(E$24:$E236),ROUND( D237,2))</f>
        <v>#REF!</v>
      </c>
      <c r="F237" s="25" t="e">
        <f t="shared" si="16"/>
        <v>#REF!</v>
      </c>
      <c r="G237" s="25" t="e">
        <f>IF(B237="","",IF(B237="totale",SUM(G$24:G236),F237))</f>
        <v>#REF!</v>
      </c>
      <c r="H237" s="25" t="e">
        <f>IF(B237="Totale",SUM($H$24:H236),IF(B237="","",(($I$16-F237))))</f>
        <v>#REF!</v>
      </c>
      <c r="I237" s="26" t="e">
        <f t="shared" si="17"/>
        <v>#REF!</v>
      </c>
      <c r="J237" s="111"/>
    </row>
    <row r="238" spans="2:10" ht="15" x14ac:dyDescent="0.3">
      <c r="B238" s="103" t="e">
        <f t="shared" si="14"/>
        <v>#REF!</v>
      </c>
      <c r="C238" s="52" t="e">
        <f t="shared" si="15"/>
        <v>#REF!</v>
      </c>
      <c r="D238" s="96" t="e">
        <f>IF(B238="Totale",SUM($D$24:D237),IF(B238="","",IF(B238=$I$15,$E$15-(SUM($D$24:D237)),(($A$6*(1/((1+$I$17)^($I$15-B237))))))))</f>
        <v>#REF!</v>
      </c>
      <c r="E238" s="25" t="e">
        <f>IF(B239="totale",SUM(E$24:$E237),ROUND( D238,2))</f>
        <v>#REF!</v>
      </c>
      <c r="F238" s="25" t="e">
        <f t="shared" si="16"/>
        <v>#REF!</v>
      </c>
      <c r="G238" s="25" t="e">
        <f>IF(B238="","",IF(B238="totale",SUM(G$24:G237),F238))</f>
        <v>#REF!</v>
      </c>
      <c r="H238" s="25" t="e">
        <f>IF(B238="Totale",SUM($H$24:H237),IF(B238="","",(($I$16-F238))))</f>
        <v>#REF!</v>
      </c>
      <c r="I238" s="26" t="e">
        <f t="shared" si="17"/>
        <v>#REF!</v>
      </c>
      <c r="J238" s="111"/>
    </row>
    <row r="239" spans="2:10" ht="15" x14ac:dyDescent="0.3">
      <c r="B239" s="103" t="e">
        <f t="shared" si="14"/>
        <v>#REF!</v>
      </c>
      <c r="C239" s="52" t="e">
        <f t="shared" si="15"/>
        <v>#REF!</v>
      </c>
      <c r="D239" s="96" t="e">
        <f>IF(B239="Totale",SUM($D$24:D238),IF(B239="","",IF(B239=$I$15,$E$15-(SUM($D$24:D238)),(($A$6*(1/((1+$I$17)^($I$15-B238))))))))</f>
        <v>#REF!</v>
      </c>
      <c r="E239" s="25" t="e">
        <f>IF(B240="totale",SUM(E$24:$E238),ROUND( D239,2))</f>
        <v>#REF!</v>
      </c>
      <c r="F239" s="25" t="e">
        <f t="shared" si="16"/>
        <v>#REF!</v>
      </c>
      <c r="G239" s="25" t="e">
        <f>IF(B239="","",IF(B239="totale",SUM(G$24:G238),F239))</f>
        <v>#REF!</v>
      </c>
      <c r="H239" s="25" t="e">
        <f>IF(B239="Totale",SUM($H$24:H238),IF(B239="","",(($I$16-F239))))</f>
        <v>#REF!</v>
      </c>
      <c r="I239" s="26" t="e">
        <f t="shared" si="17"/>
        <v>#REF!</v>
      </c>
      <c r="J239" s="111"/>
    </row>
    <row r="240" spans="2:10" ht="15" x14ac:dyDescent="0.3">
      <c r="B240" s="103" t="e">
        <f t="shared" si="14"/>
        <v>#REF!</v>
      </c>
      <c r="C240" s="52" t="e">
        <f t="shared" si="15"/>
        <v>#REF!</v>
      </c>
      <c r="D240" s="96" t="e">
        <f>IF(B240="Totale",SUM($D$24:D239),IF(B240="","",IF(B240=$I$15,$E$15-(SUM($D$24:D239)),(($A$6*(1/((1+$I$17)^($I$15-B239))))))))</f>
        <v>#REF!</v>
      </c>
      <c r="E240" s="25" t="e">
        <f>IF(B241="totale",SUM(E$24:$E239),ROUND( D240,2))</f>
        <v>#REF!</v>
      </c>
      <c r="F240" s="25" t="e">
        <f t="shared" si="16"/>
        <v>#REF!</v>
      </c>
      <c r="G240" s="25" t="e">
        <f>IF(B240="","",IF(B240="totale",SUM(G$24:G239),F240))</f>
        <v>#REF!</v>
      </c>
      <c r="H240" s="25" t="e">
        <f>IF(B240="Totale",SUM($H$24:H239),IF(B240="","",(($I$16-F240))))</f>
        <v>#REF!</v>
      </c>
      <c r="I240" s="26" t="e">
        <f t="shared" si="17"/>
        <v>#REF!</v>
      </c>
      <c r="J240" s="111"/>
    </row>
    <row r="241" spans="2:10" ht="15" x14ac:dyDescent="0.3">
      <c r="B241" s="103" t="e">
        <f t="shared" si="14"/>
        <v>#REF!</v>
      </c>
      <c r="C241" s="52" t="e">
        <f t="shared" si="15"/>
        <v>#REF!</v>
      </c>
      <c r="D241" s="96" t="e">
        <f>IF(B241="Totale",SUM($D$24:D240),IF(B241="","",IF(B241=$I$15,$E$15-(SUM($D$24:D240)),(($A$6*(1/((1+$I$17)^($I$15-B240))))))))</f>
        <v>#REF!</v>
      </c>
      <c r="E241" s="25" t="e">
        <f>IF(B242="totale",SUM(E$24:$E240),ROUND( D241,2))</f>
        <v>#REF!</v>
      </c>
      <c r="F241" s="25" t="e">
        <f t="shared" si="16"/>
        <v>#REF!</v>
      </c>
      <c r="G241" s="25" t="e">
        <f>IF(B241="","",IF(B241="totale",SUM(G$24:G240),F241))</f>
        <v>#REF!</v>
      </c>
      <c r="H241" s="25" t="e">
        <f>IF(B241="Totale",SUM($H$24:H240),IF(B241="","",(($I$16-F241))))</f>
        <v>#REF!</v>
      </c>
      <c r="I241" s="26" t="e">
        <f t="shared" si="17"/>
        <v>#REF!</v>
      </c>
      <c r="J241" s="111"/>
    </row>
    <row r="242" spans="2:10" ht="15" x14ac:dyDescent="0.3">
      <c r="B242" s="103" t="e">
        <f t="shared" si="14"/>
        <v>#REF!</v>
      </c>
      <c r="C242" s="52" t="e">
        <f t="shared" si="15"/>
        <v>#REF!</v>
      </c>
      <c r="D242" s="96" t="e">
        <f>IF(B242="Totale",SUM($D$24:D241),IF(B242="","",IF(B242=$I$15,$E$15-(SUM($D$24:D241)),(($A$6*(1/((1+$I$17)^($I$15-B241))))))))</f>
        <v>#REF!</v>
      </c>
      <c r="E242" s="25" t="e">
        <f>IF(B243="totale",SUM(E$24:$E241),ROUND( D242,2))</f>
        <v>#REF!</v>
      </c>
      <c r="F242" s="25" t="e">
        <f t="shared" si="16"/>
        <v>#REF!</v>
      </c>
      <c r="G242" s="25" t="e">
        <f>IF(B242="","",IF(B242="totale",SUM(G$24:G241),F242))</f>
        <v>#REF!</v>
      </c>
      <c r="H242" s="25" t="e">
        <f>IF(B242="Totale",SUM($H$24:H241),IF(B242="","",(($I$16-F242))))</f>
        <v>#REF!</v>
      </c>
      <c r="I242" s="26" t="e">
        <f t="shared" si="17"/>
        <v>#REF!</v>
      </c>
      <c r="J242" s="111"/>
    </row>
    <row r="243" spans="2:10" ht="15" x14ac:dyDescent="0.3">
      <c r="B243" s="103" t="e">
        <f t="shared" si="14"/>
        <v>#REF!</v>
      </c>
      <c r="C243" s="52" t="e">
        <f t="shared" si="15"/>
        <v>#REF!</v>
      </c>
      <c r="D243" s="96" t="e">
        <f>IF(B243="Totale",SUM($D$24:D242),IF(B243="","",IF(B243=$I$15,$E$15-(SUM($D$24:D242)),(($A$6*(1/((1+$I$17)^($I$15-B242))))))))</f>
        <v>#REF!</v>
      </c>
      <c r="E243" s="25" t="e">
        <f>IF(B244="totale",SUM(E$24:$E242),ROUND( D243,2))</f>
        <v>#REF!</v>
      </c>
      <c r="F243" s="25" t="e">
        <f t="shared" si="16"/>
        <v>#REF!</v>
      </c>
      <c r="G243" s="25" t="e">
        <f>IF(B243="","",IF(B243="totale",SUM(G$24:G242),F243))</f>
        <v>#REF!</v>
      </c>
      <c r="H243" s="25" t="e">
        <f>IF(B243="Totale",SUM($H$24:H242),IF(B243="","",(($I$16-F243))))</f>
        <v>#REF!</v>
      </c>
      <c r="I243" s="26" t="e">
        <f t="shared" si="17"/>
        <v>#REF!</v>
      </c>
      <c r="J243" s="111"/>
    </row>
    <row r="244" spans="2:10" ht="15" x14ac:dyDescent="0.3">
      <c r="B244" s="103" t="e">
        <f t="shared" si="14"/>
        <v>#REF!</v>
      </c>
      <c r="C244" s="52" t="e">
        <f t="shared" si="15"/>
        <v>#REF!</v>
      </c>
      <c r="D244" s="96" t="e">
        <f>IF(B244="Totale",SUM($D$24:D243),IF(B244="","",IF(B244=$I$15,$E$15-(SUM($D$24:D243)),(($A$6*(1/((1+$I$17)^($I$15-B243))))))))</f>
        <v>#REF!</v>
      </c>
      <c r="E244" s="25" t="e">
        <f>IF(B245="totale",SUM(E$24:$E243),ROUND( D244,2))</f>
        <v>#REF!</v>
      </c>
      <c r="F244" s="25" t="e">
        <f t="shared" si="16"/>
        <v>#REF!</v>
      </c>
      <c r="G244" s="25" t="e">
        <f>IF(B244="","",IF(B244="totale",SUM(G$24:G243),F244))</f>
        <v>#REF!</v>
      </c>
      <c r="H244" s="25" t="e">
        <f>IF(B244="Totale",SUM($H$24:H243),IF(B244="","",(($I$16-F244))))</f>
        <v>#REF!</v>
      </c>
      <c r="I244" s="26" t="e">
        <f t="shared" si="17"/>
        <v>#REF!</v>
      </c>
      <c r="J244" s="111"/>
    </row>
    <row r="245" spans="2:10" ht="15" x14ac:dyDescent="0.3">
      <c r="B245" s="103" t="e">
        <f t="shared" si="14"/>
        <v>#REF!</v>
      </c>
      <c r="C245" s="52" t="e">
        <f t="shared" si="15"/>
        <v>#REF!</v>
      </c>
      <c r="D245" s="96" t="e">
        <f>IF(B245="Totale",SUM($D$24:D244),IF(B245="","",IF(B245=$I$15,$E$15-(SUM($D$24:D244)),(($A$6*(1/((1+$I$17)^($I$15-B244))))))))</f>
        <v>#REF!</v>
      </c>
      <c r="E245" s="25" t="e">
        <f>IF(B246="totale",SUM(E$24:$E244),ROUND( D245,2))</f>
        <v>#REF!</v>
      </c>
      <c r="F245" s="25" t="e">
        <f t="shared" si="16"/>
        <v>#REF!</v>
      </c>
      <c r="G245" s="25" t="e">
        <f>IF(B245="","",IF(B245="totale",SUM(G$24:G244),F245))</f>
        <v>#REF!</v>
      </c>
      <c r="H245" s="25" t="e">
        <f>IF(B245="Totale",SUM($H$24:H244),IF(B245="","",(($I$16-F245))))</f>
        <v>#REF!</v>
      </c>
      <c r="I245" s="26" t="e">
        <f t="shared" si="17"/>
        <v>#REF!</v>
      </c>
      <c r="J245" s="111"/>
    </row>
    <row r="246" spans="2:10" ht="15" x14ac:dyDescent="0.3">
      <c r="B246" s="103" t="e">
        <f t="shared" si="14"/>
        <v>#REF!</v>
      </c>
      <c r="C246" s="52" t="e">
        <f t="shared" si="15"/>
        <v>#REF!</v>
      </c>
      <c r="D246" s="96" t="e">
        <f>IF(B246="Totale",SUM($D$24:D245),IF(B246="","",IF(B246=$I$15,$E$15-(SUM($D$24:D245)),(($A$6*(1/((1+$I$17)^($I$15-B245))))))))</f>
        <v>#REF!</v>
      </c>
      <c r="E246" s="25" t="e">
        <f>IF(B247="totale",SUM(E$24:$E245),ROUND( D246,2))</f>
        <v>#REF!</v>
      </c>
      <c r="F246" s="25" t="e">
        <f t="shared" si="16"/>
        <v>#REF!</v>
      </c>
      <c r="G246" s="25" t="e">
        <f>IF(B246="","",IF(B246="totale",SUM(G$24:G245),F246))</f>
        <v>#REF!</v>
      </c>
      <c r="H246" s="25" t="e">
        <f>IF(B246="Totale",SUM($H$24:H245),IF(B246="","",(($I$16-F246))))</f>
        <v>#REF!</v>
      </c>
      <c r="I246" s="26" t="e">
        <f t="shared" si="17"/>
        <v>#REF!</v>
      </c>
      <c r="J246" s="111"/>
    </row>
    <row r="247" spans="2:10" ht="15" x14ac:dyDescent="0.3">
      <c r="B247" s="103" t="e">
        <f t="shared" si="14"/>
        <v>#REF!</v>
      </c>
      <c r="C247" s="52" t="e">
        <f t="shared" si="15"/>
        <v>#REF!</v>
      </c>
      <c r="D247" s="96" t="e">
        <f>IF(B247="Totale",SUM($D$24:D246),IF(B247="","",IF(B247=$I$15,$E$15-(SUM($D$24:D246)),(($A$6*(1/((1+$I$17)^($I$15-B246))))))))</f>
        <v>#REF!</v>
      </c>
      <c r="E247" s="25" t="e">
        <f>IF(B248="totale",SUM(E$24:$E246),ROUND( D247,2))</f>
        <v>#REF!</v>
      </c>
      <c r="F247" s="25" t="e">
        <f t="shared" si="16"/>
        <v>#REF!</v>
      </c>
      <c r="G247" s="25" t="e">
        <f>IF(B247="","",IF(B247="totale",SUM(G$24:G246),F247))</f>
        <v>#REF!</v>
      </c>
      <c r="H247" s="25" t="e">
        <f>IF(B247="Totale",SUM($H$24:H246),IF(B247="","",(($I$16-F247))))</f>
        <v>#REF!</v>
      </c>
      <c r="I247" s="26" t="e">
        <f t="shared" si="17"/>
        <v>#REF!</v>
      </c>
      <c r="J247" s="111"/>
    </row>
    <row r="248" spans="2:10" ht="15" x14ac:dyDescent="0.3">
      <c r="B248" s="103" t="e">
        <f t="shared" si="14"/>
        <v>#REF!</v>
      </c>
      <c r="C248" s="52" t="e">
        <f t="shared" si="15"/>
        <v>#REF!</v>
      </c>
      <c r="D248" s="96" t="e">
        <f>IF(B248="Totale",SUM($D$24:D247),IF(B248="","",IF(B248=$I$15,$E$15-(SUM($D$24:D247)),(($A$6*(1/((1+$I$17)^($I$15-B247))))))))</f>
        <v>#REF!</v>
      </c>
      <c r="E248" s="25" t="e">
        <f>IF(B249="totale",SUM(E$24:$E247),ROUND( D248,2))</f>
        <v>#REF!</v>
      </c>
      <c r="F248" s="25" t="e">
        <f t="shared" si="16"/>
        <v>#REF!</v>
      </c>
      <c r="G248" s="25" t="e">
        <f>IF(B248="","",IF(B248="totale",SUM(G$24:G247),F248))</f>
        <v>#REF!</v>
      </c>
      <c r="H248" s="25" t="e">
        <f>IF(B248="Totale",SUM($H$24:H247),IF(B248="","",(($I$16-F248))))</f>
        <v>#REF!</v>
      </c>
      <c r="I248" s="26" t="e">
        <f t="shared" si="17"/>
        <v>#REF!</v>
      </c>
      <c r="J248" s="111"/>
    </row>
    <row r="249" spans="2:10" ht="15" x14ac:dyDescent="0.3">
      <c r="B249" s="103" t="e">
        <f t="shared" si="14"/>
        <v>#REF!</v>
      </c>
      <c r="C249" s="52" t="e">
        <f t="shared" si="15"/>
        <v>#REF!</v>
      </c>
      <c r="D249" s="96" t="e">
        <f>IF(B249="Totale",SUM($D$24:D248),IF(B249="","",IF(B249=$I$15,$E$15-(SUM($D$24:D248)),(($A$6*(1/((1+$I$17)^($I$15-B248))))))))</f>
        <v>#REF!</v>
      </c>
      <c r="E249" s="25" t="e">
        <f>IF(B250="totale",SUM(E$24:$E248),ROUND( D249,2))</f>
        <v>#REF!</v>
      </c>
      <c r="F249" s="25" t="e">
        <f t="shared" si="16"/>
        <v>#REF!</v>
      </c>
      <c r="G249" s="25" t="e">
        <f>IF(B249="","",IF(B249="totale",SUM(G$24:G248),F249))</f>
        <v>#REF!</v>
      </c>
      <c r="H249" s="25" t="e">
        <f>IF(B249="Totale",SUM($H$24:H248),IF(B249="","",(($I$16-F249))))</f>
        <v>#REF!</v>
      </c>
      <c r="I249" s="26" t="e">
        <f t="shared" si="17"/>
        <v>#REF!</v>
      </c>
      <c r="J249" s="111"/>
    </row>
    <row r="250" spans="2:10" ht="15" x14ac:dyDescent="0.3">
      <c r="B250" s="103" t="e">
        <f t="shared" si="14"/>
        <v>#REF!</v>
      </c>
      <c r="C250" s="52" t="e">
        <f t="shared" si="15"/>
        <v>#REF!</v>
      </c>
      <c r="D250" s="96" t="e">
        <f>IF(B250="Totale",SUM($D$24:D249),IF(B250="","",IF(B250=$I$15,$E$15-(SUM($D$24:D249)),(($A$6*(1/((1+$I$17)^($I$15-B249))))))))</f>
        <v>#REF!</v>
      </c>
      <c r="E250" s="25" t="e">
        <f>IF(B251="totale",SUM(E$24:$E249),ROUND( D250,2))</f>
        <v>#REF!</v>
      </c>
      <c r="F250" s="25" t="e">
        <f t="shared" si="16"/>
        <v>#REF!</v>
      </c>
      <c r="G250" s="25" t="e">
        <f>IF(B250="","",IF(B250="totale",SUM(G$24:G249),F250))</f>
        <v>#REF!</v>
      </c>
      <c r="H250" s="25" t="e">
        <f>IF(B250="Totale",SUM($H$24:H249),IF(B250="","",(($I$16-F250))))</f>
        <v>#REF!</v>
      </c>
      <c r="I250" s="26" t="e">
        <f t="shared" si="17"/>
        <v>#REF!</v>
      </c>
      <c r="J250" s="111"/>
    </row>
    <row r="251" spans="2:10" ht="15" x14ac:dyDescent="0.3">
      <c r="B251" s="103" t="e">
        <f t="shared" si="14"/>
        <v>#REF!</v>
      </c>
      <c r="C251" s="52" t="e">
        <f t="shared" si="15"/>
        <v>#REF!</v>
      </c>
      <c r="D251" s="96" t="e">
        <f>IF(B251="Totale",SUM($D$24:D250),IF(B251="","",IF(B251=$I$15,$E$15-(SUM($D$24:D250)),(($A$6*(1/((1+$I$17)^($I$15-B250))))))))</f>
        <v>#REF!</v>
      </c>
      <c r="E251" s="25" t="e">
        <f>IF(B252="totale",SUM(E$24:$E250),ROUND( D251,2))</f>
        <v>#REF!</v>
      </c>
      <c r="F251" s="25" t="e">
        <f t="shared" si="16"/>
        <v>#REF!</v>
      </c>
      <c r="G251" s="25" t="e">
        <f>IF(B251="","",IF(B251="totale",SUM(G$24:G250),F251))</f>
        <v>#REF!</v>
      </c>
      <c r="H251" s="25" t="e">
        <f>IF(B251="Totale",SUM($H$24:H250),IF(B251="","",(($I$16-F251))))</f>
        <v>#REF!</v>
      </c>
      <c r="I251" s="26" t="e">
        <f t="shared" si="17"/>
        <v>#REF!</v>
      </c>
      <c r="J251" s="111"/>
    </row>
    <row r="252" spans="2:10" ht="15" x14ac:dyDescent="0.3">
      <c r="B252" s="103" t="e">
        <f t="shared" si="14"/>
        <v>#REF!</v>
      </c>
      <c r="C252" s="52" t="e">
        <f t="shared" si="15"/>
        <v>#REF!</v>
      </c>
      <c r="D252" s="96" t="e">
        <f>IF(B252="Totale",SUM($D$24:D251),IF(B252="","",IF(B252=$I$15,$E$15-(SUM($D$24:D251)),(($A$6*(1/((1+$I$17)^($I$15-B251))))))))</f>
        <v>#REF!</v>
      </c>
      <c r="E252" s="25" t="e">
        <f>IF(B253="totale",SUM(E$24:$E251),ROUND( D252,2))</f>
        <v>#REF!</v>
      </c>
      <c r="F252" s="25" t="e">
        <f t="shared" si="16"/>
        <v>#REF!</v>
      </c>
      <c r="G252" s="25" t="e">
        <f>IF(B252="","",IF(B252="totale",SUM(G$24:G251),F252))</f>
        <v>#REF!</v>
      </c>
      <c r="H252" s="25" t="e">
        <f>IF(B252="Totale",SUM($H$24:H251),IF(B252="","",(($I$16-F252))))</f>
        <v>#REF!</v>
      </c>
      <c r="I252" s="26" t="e">
        <f t="shared" si="17"/>
        <v>#REF!</v>
      </c>
      <c r="J252" s="111"/>
    </row>
    <row r="253" spans="2:10" ht="15" x14ac:dyDescent="0.3">
      <c r="B253" s="103" t="e">
        <f t="shared" si="14"/>
        <v>#REF!</v>
      </c>
      <c r="C253" s="52" t="e">
        <f t="shared" si="15"/>
        <v>#REF!</v>
      </c>
      <c r="D253" s="96" t="e">
        <f>IF(B253="Totale",SUM($D$24:D252),IF(B253="","",IF(B253=$I$15,$E$15-(SUM($D$24:D252)),(($A$6*(1/((1+$I$17)^($I$15-B252))))))))</f>
        <v>#REF!</v>
      </c>
      <c r="E253" s="25" t="e">
        <f>IF(B254="totale",SUM(E$24:$E252),ROUND( D253,2))</f>
        <v>#REF!</v>
      </c>
      <c r="F253" s="25" t="e">
        <f t="shared" si="16"/>
        <v>#REF!</v>
      </c>
      <c r="G253" s="25" t="e">
        <f>IF(B253="","",IF(B253="totale",SUM(G$24:G252),F253))</f>
        <v>#REF!</v>
      </c>
      <c r="H253" s="25" t="e">
        <f>IF(B253="Totale",SUM($H$24:H252),IF(B253="","",(($I$16-F253))))</f>
        <v>#REF!</v>
      </c>
      <c r="I253" s="26" t="e">
        <f t="shared" si="17"/>
        <v>#REF!</v>
      </c>
      <c r="J253" s="111"/>
    </row>
    <row r="254" spans="2:10" ht="15" x14ac:dyDescent="0.3">
      <c r="B254" s="103" t="e">
        <f t="shared" si="14"/>
        <v>#REF!</v>
      </c>
      <c r="C254" s="52" t="e">
        <f t="shared" si="15"/>
        <v>#REF!</v>
      </c>
      <c r="D254" s="96" t="e">
        <f>IF(B254="Totale",SUM($D$24:D253),IF(B254="","",IF(B254=$I$15,$E$15-(SUM($D$24:D253)),(($A$6*(1/((1+$I$17)^($I$15-B253))))))))</f>
        <v>#REF!</v>
      </c>
      <c r="E254" s="25" t="e">
        <f>IF(B255="totale",SUM(E$24:$E253),ROUND( D254,2))</f>
        <v>#REF!</v>
      </c>
      <c r="F254" s="25" t="e">
        <f t="shared" si="16"/>
        <v>#REF!</v>
      </c>
      <c r="G254" s="25" t="e">
        <f>IF(B254="","",IF(B254="totale",SUM(G$24:G253),F254))</f>
        <v>#REF!</v>
      </c>
      <c r="H254" s="25" t="e">
        <f>IF(B254="Totale",SUM($H$24:H253),IF(B254="","",(($I$16-F254))))</f>
        <v>#REF!</v>
      </c>
      <c r="I254" s="26" t="e">
        <f t="shared" si="17"/>
        <v>#REF!</v>
      </c>
      <c r="J254" s="111"/>
    </row>
    <row r="255" spans="2:10" ht="15" x14ac:dyDescent="0.3">
      <c r="B255" s="103" t="e">
        <f t="shared" si="14"/>
        <v>#REF!</v>
      </c>
      <c r="C255" s="52" t="e">
        <f t="shared" si="15"/>
        <v>#REF!</v>
      </c>
      <c r="D255" s="96" t="e">
        <f>IF(B255="Totale",SUM($D$24:D254),IF(B255="","",IF(B255=$I$15,$E$15-(SUM($D$24:D254)),(($A$6*(1/((1+$I$17)^($I$15-B254))))))))</f>
        <v>#REF!</v>
      </c>
      <c r="E255" s="25" t="e">
        <f>IF(B256="totale",SUM(E$24:$E254),ROUND( D255,2))</f>
        <v>#REF!</v>
      </c>
      <c r="F255" s="25" t="e">
        <f t="shared" si="16"/>
        <v>#REF!</v>
      </c>
      <c r="G255" s="25" t="e">
        <f>IF(B255="","",IF(B255="totale",SUM(G$24:G254),F255))</f>
        <v>#REF!</v>
      </c>
      <c r="H255" s="25" t="e">
        <f>IF(B255="Totale",SUM($H$24:H254),IF(B255="","",(($I$16-F255))))</f>
        <v>#REF!</v>
      </c>
      <c r="I255" s="26" t="e">
        <f t="shared" si="17"/>
        <v>#REF!</v>
      </c>
      <c r="J255" s="111"/>
    </row>
    <row r="256" spans="2:10" ht="15" x14ac:dyDescent="0.3">
      <c r="B256" s="103" t="e">
        <f t="shared" si="14"/>
        <v>#REF!</v>
      </c>
      <c r="C256" s="52" t="e">
        <f t="shared" si="15"/>
        <v>#REF!</v>
      </c>
      <c r="D256" s="96" t="e">
        <f>IF(B256="Totale",SUM($D$24:D255),IF(B256="","",IF(B256=$I$15,$E$15-(SUM($D$24:D255)),(($A$6*(1/((1+$I$17)^($I$15-B255))))))))</f>
        <v>#REF!</v>
      </c>
      <c r="E256" s="25" t="e">
        <f>IF(B257="totale",SUM(E$24:$E255),ROUND( D256,2))</f>
        <v>#REF!</v>
      </c>
      <c r="F256" s="25" t="e">
        <f t="shared" si="16"/>
        <v>#REF!</v>
      </c>
      <c r="G256" s="25" t="e">
        <f>IF(B256="","",IF(B256="totale",SUM(G$24:G255),F256))</f>
        <v>#REF!</v>
      </c>
      <c r="H256" s="25" t="e">
        <f>IF(B256="Totale",SUM($H$24:H255),IF(B256="","",(($I$16-F256))))</f>
        <v>#REF!</v>
      </c>
      <c r="I256" s="26" t="e">
        <f t="shared" si="17"/>
        <v>#REF!</v>
      </c>
      <c r="J256" s="111"/>
    </row>
    <row r="257" spans="2:10" ht="15" x14ac:dyDescent="0.3">
      <c r="B257" s="103" t="e">
        <f t="shared" si="14"/>
        <v>#REF!</v>
      </c>
      <c r="C257" s="52" t="e">
        <f t="shared" si="15"/>
        <v>#REF!</v>
      </c>
      <c r="D257" s="96" t="e">
        <f>IF(B257="Totale",SUM($D$24:D256),IF(B257="","",IF(B257=$I$15,$E$15-(SUM($D$24:D256)),(($A$6*(1/((1+$I$17)^($I$15-B256))))))))</f>
        <v>#REF!</v>
      </c>
      <c r="E257" s="25" t="e">
        <f>IF(B258="totale",SUM(E$24:$E256),ROUND( D257,2))</f>
        <v>#REF!</v>
      </c>
      <c r="F257" s="25" t="e">
        <f t="shared" si="16"/>
        <v>#REF!</v>
      </c>
      <c r="G257" s="25" t="e">
        <f>IF(B257="","",IF(B257="totale",SUM(G$24:G256),F257))</f>
        <v>#REF!</v>
      </c>
      <c r="H257" s="25" t="e">
        <f>IF(B257="Totale",SUM($H$24:H256),IF(B257="","",(($I$16-F257))))</f>
        <v>#REF!</v>
      </c>
      <c r="I257" s="26" t="e">
        <f t="shared" si="17"/>
        <v>#REF!</v>
      </c>
      <c r="J257" s="111"/>
    </row>
    <row r="258" spans="2:10" ht="15" x14ac:dyDescent="0.3">
      <c r="B258" s="103" t="e">
        <f t="shared" si="14"/>
        <v>#REF!</v>
      </c>
      <c r="C258" s="52" t="e">
        <f t="shared" si="15"/>
        <v>#REF!</v>
      </c>
      <c r="D258" s="96" t="e">
        <f>IF(B258="Totale",SUM($D$24:D257),IF(B258="","",IF(B258=$I$15,$E$15-(SUM($D$24:D257)),(($A$6*(1/((1+$I$17)^($I$15-B257))))))))</f>
        <v>#REF!</v>
      </c>
      <c r="E258" s="25" t="e">
        <f>IF(B259="totale",SUM(E$24:$E257),ROUND( D258,2))</f>
        <v>#REF!</v>
      </c>
      <c r="F258" s="25" t="e">
        <f t="shared" si="16"/>
        <v>#REF!</v>
      </c>
      <c r="G258" s="25" t="e">
        <f>IF(B258="","",IF(B258="totale",SUM(G$24:G257),F258))</f>
        <v>#REF!</v>
      </c>
      <c r="H258" s="25" t="e">
        <f>IF(B258="Totale",SUM($H$24:H257),IF(B258="","",(($I$16-F258))))</f>
        <v>#REF!</v>
      </c>
      <c r="I258" s="26" t="e">
        <f t="shared" si="17"/>
        <v>#REF!</v>
      </c>
      <c r="J258" s="111"/>
    </row>
    <row r="259" spans="2:10" ht="15" x14ac:dyDescent="0.3">
      <c r="B259" s="103" t="e">
        <f t="shared" si="14"/>
        <v>#REF!</v>
      </c>
      <c r="C259" s="52" t="e">
        <f t="shared" si="15"/>
        <v>#REF!</v>
      </c>
      <c r="D259" s="96" t="e">
        <f>IF(B259="Totale",SUM($D$24:D258),IF(B259="","",IF(B259=$I$15,$E$15-(SUM($D$24:D258)),(($A$6*(1/((1+$I$17)^($I$15-B258))))))))</f>
        <v>#REF!</v>
      </c>
      <c r="E259" s="25" t="e">
        <f>IF(B260="totale",SUM(E$24:$E258),ROUND( D259,2))</f>
        <v>#REF!</v>
      </c>
      <c r="F259" s="25" t="e">
        <f t="shared" si="16"/>
        <v>#REF!</v>
      </c>
      <c r="G259" s="25" t="e">
        <f>IF(B259="","",IF(B259="totale",SUM(G$24:G258),F259))</f>
        <v>#REF!</v>
      </c>
      <c r="H259" s="25" t="e">
        <f>IF(B259="Totale",SUM($H$24:H258),IF(B259="","",(($I$16-F259))))</f>
        <v>#REF!</v>
      </c>
      <c r="I259" s="26" t="e">
        <f t="shared" si="17"/>
        <v>#REF!</v>
      </c>
      <c r="J259" s="111"/>
    </row>
    <row r="260" spans="2:10" ht="15" x14ac:dyDescent="0.3">
      <c r="B260" s="103" t="e">
        <f t="shared" si="14"/>
        <v>#REF!</v>
      </c>
      <c r="C260" s="52" t="e">
        <f t="shared" si="15"/>
        <v>#REF!</v>
      </c>
      <c r="D260" s="96" t="e">
        <f>IF(B260="Totale",SUM($D$24:D259),IF(B260="","",IF(B260=$I$15,$E$15-(SUM($D$24:D259)),(($A$6*(1/((1+$I$17)^($I$15-B259))))))))</f>
        <v>#REF!</v>
      </c>
      <c r="E260" s="25" t="e">
        <f>IF(B261="totale",SUM(E$24:$E259),ROUND( D260,2))</f>
        <v>#REF!</v>
      </c>
      <c r="F260" s="25" t="e">
        <f t="shared" si="16"/>
        <v>#REF!</v>
      </c>
      <c r="G260" s="25" t="e">
        <f>IF(B260="","",IF(B260="totale",SUM(G$24:G259),F260))</f>
        <v>#REF!</v>
      </c>
      <c r="H260" s="25" t="e">
        <f>IF(B260="Totale",SUM($H$24:H259),IF(B260="","",(($I$16-F260))))</f>
        <v>#REF!</v>
      </c>
      <c r="I260" s="26" t="e">
        <f t="shared" si="17"/>
        <v>#REF!</v>
      </c>
      <c r="J260" s="111"/>
    </row>
    <row r="261" spans="2:10" ht="15" x14ac:dyDescent="0.3">
      <c r="B261" s="103" t="e">
        <f t="shared" si="14"/>
        <v>#REF!</v>
      </c>
      <c r="C261" s="52" t="e">
        <f t="shared" si="15"/>
        <v>#REF!</v>
      </c>
      <c r="D261" s="96" t="e">
        <f>IF(B261="Totale",SUM($D$24:D260),IF(B261="","",IF(B261=$I$15,$E$15-(SUM($D$24:D260)),(($A$6*(1/((1+$I$17)^($I$15-B260))))))))</f>
        <v>#REF!</v>
      </c>
      <c r="E261" s="25" t="e">
        <f>IF(B262="totale",SUM(E$24:$E260),ROUND( D261,2))</f>
        <v>#REF!</v>
      </c>
      <c r="F261" s="25" t="e">
        <f t="shared" si="16"/>
        <v>#REF!</v>
      </c>
      <c r="G261" s="25" t="e">
        <f>IF(B261="","",IF(B261="totale",SUM(G$24:G260),F261))</f>
        <v>#REF!</v>
      </c>
      <c r="H261" s="25" t="e">
        <f>IF(B261="Totale",SUM($H$24:H260),IF(B261="","",(($I$16-F261))))</f>
        <v>#REF!</v>
      </c>
      <c r="I261" s="26" t="e">
        <f t="shared" si="17"/>
        <v>#REF!</v>
      </c>
      <c r="J261" s="111"/>
    </row>
    <row r="262" spans="2:10" ht="15" x14ac:dyDescent="0.3">
      <c r="B262" s="103" t="e">
        <f t="shared" si="14"/>
        <v>#REF!</v>
      </c>
      <c r="C262" s="52" t="e">
        <f t="shared" si="15"/>
        <v>#REF!</v>
      </c>
      <c r="D262" s="96" t="e">
        <f>IF(B262="Totale",SUM($D$24:D261),IF(B262="","",IF(B262=$I$15,$E$15-(SUM($D$24:D261)),(($A$6*(1/((1+$I$17)^($I$15-B261))))))))</f>
        <v>#REF!</v>
      </c>
      <c r="E262" s="25" t="e">
        <f>IF(B263="totale",SUM(E$24:$E261),ROUND( D262,2))</f>
        <v>#REF!</v>
      </c>
      <c r="F262" s="25" t="e">
        <f t="shared" si="16"/>
        <v>#REF!</v>
      </c>
      <c r="G262" s="25" t="e">
        <f>IF(B262="","",IF(B262="totale",SUM(G$24:G261),F262))</f>
        <v>#REF!</v>
      </c>
      <c r="H262" s="25" t="e">
        <f>IF(B262="Totale",SUM($H$24:H261),IF(B262="","",(($I$16-F262))))</f>
        <v>#REF!</v>
      </c>
      <c r="I262" s="26" t="e">
        <f t="shared" si="17"/>
        <v>#REF!</v>
      </c>
      <c r="J262" s="111"/>
    </row>
    <row r="263" spans="2:10" ht="15" x14ac:dyDescent="0.3">
      <c r="B263" s="103" t="e">
        <f t="shared" si="14"/>
        <v>#REF!</v>
      </c>
      <c r="C263" s="52" t="e">
        <f t="shared" si="15"/>
        <v>#REF!</v>
      </c>
      <c r="D263" s="96" t="e">
        <f>IF(B263="Totale",SUM($D$24:D262),IF(B263="","",IF(B263=$I$15,$E$15-(SUM($D$24:D262)),(($A$6*(1/((1+$I$17)^($I$15-B262))))))))</f>
        <v>#REF!</v>
      </c>
      <c r="E263" s="25" t="e">
        <f>IF(B264="totale",SUM(E$24:$E262),ROUND( D263,2))</f>
        <v>#REF!</v>
      </c>
      <c r="F263" s="25" t="e">
        <f t="shared" si="16"/>
        <v>#REF!</v>
      </c>
      <c r="G263" s="25" t="e">
        <f>IF(B263="","",IF(B263="totale",SUM(G$24:G262),F263))</f>
        <v>#REF!</v>
      </c>
      <c r="H263" s="25" t="e">
        <f>IF(B263="Totale",SUM($H$24:H262),IF(B263="","",(($I$16-F263))))</f>
        <v>#REF!</v>
      </c>
      <c r="I263" s="26" t="e">
        <f t="shared" si="17"/>
        <v>#REF!</v>
      </c>
      <c r="J263" s="111"/>
    </row>
    <row r="264" spans="2:10" ht="15" x14ac:dyDescent="0.3">
      <c r="B264" s="103" t="e">
        <f t="shared" si="14"/>
        <v>#REF!</v>
      </c>
      <c r="C264" s="52" t="e">
        <f t="shared" si="15"/>
        <v>#REF!</v>
      </c>
      <c r="D264" s="96" t="e">
        <f>IF(B264="Totale",SUM($D$24:D263),IF(B264="","",IF(B264=$I$15,$E$15-(SUM($D$24:D263)),(($A$6*(1/((1+$I$17)^($I$15-B263))))))))</f>
        <v>#REF!</v>
      </c>
      <c r="E264" s="25" t="e">
        <f>IF(B265="totale",SUM(E$24:$E263),ROUND( D264,2))</f>
        <v>#REF!</v>
      </c>
      <c r="F264" s="25" t="e">
        <f t="shared" si="16"/>
        <v>#REF!</v>
      </c>
      <c r="G264" s="25" t="e">
        <f>IF(B264="","",IF(B264="totale",SUM(G$24:G263),F264))</f>
        <v>#REF!</v>
      </c>
      <c r="H264" s="25" t="e">
        <f>IF(B264="Totale",SUM($H$24:H263),IF(B264="","",(($I$16-F264))))</f>
        <v>#REF!</v>
      </c>
      <c r="I264" s="26" t="e">
        <f t="shared" si="17"/>
        <v>#REF!</v>
      </c>
      <c r="J264" s="111"/>
    </row>
    <row r="265" spans="2:10" ht="15" x14ac:dyDescent="0.3">
      <c r="B265" s="103" t="e">
        <f t="shared" si="14"/>
        <v>#REF!</v>
      </c>
      <c r="C265" s="52" t="e">
        <f t="shared" si="15"/>
        <v>#REF!</v>
      </c>
      <c r="D265" s="96" t="e">
        <f>IF(B265="Totale",SUM($D$24:D264),IF(B265="","",IF(B265=$I$15,$E$15-(SUM($D$24:D264)),(($A$6*(1/((1+$I$17)^($I$15-B264))))))))</f>
        <v>#REF!</v>
      </c>
      <c r="E265" s="25" t="e">
        <f>IF(B266="totale",SUM(E$24:$E264),ROUND( D265,2))</f>
        <v>#REF!</v>
      </c>
      <c r="F265" s="25" t="e">
        <f t="shared" si="16"/>
        <v>#REF!</v>
      </c>
      <c r="G265" s="25" t="e">
        <f>IF(B265="","",IF(B265="totale",SUM(G$24:G264),F265))</f>
        <v>#REF!</v>
      </c>
      <c r="H265" s="25" t="e">
        <f>IF(B265="Totale",SUM($H$24:H264),IF(B265="","",(($I$16-F265))))</f>
        <v>#REF!</v>
      </c>
      <c r="I265" s="26" t="e">
        <f t="shared" si="17"/>
        <v>#REF!</v>
      </c>
      <c r="J265" s="111"/>
    </row>
    <row r="266" spans="2:10" ht="15" x14ac:dyDescent="0.3">
      <c r="B266" s="103" t="e">
        <f t="shared" si="14"/>
        <v>#REF!</v>
      </c>
      <c r="C266" s="52" t="e">
        <f t="shared" si="15"/>
        <v>#REF!</v>
      </c>
      <c r="D266" s="96" t="e">
        <f>IF(B266="Totale",SUM($D$24:D265),IF(B266="","",IF(B266=$I$15,$E$15-(SUM($D$24:D265)),(($A$6*(1/((1+$I$17)^($I$15-B265))))))))</f>
        <v>#REF!</v>
      </c>
      <c r="E266" s="25" t="e">
        <f>IF(B267="totale",SUM(E$24:$E265),ROUND( D266,2))</f>
        <v>#REF!</v>
      </c>
      <c r="F266" s="25" t="e">
        <f t="shared" si="16"/>
        <v>#REF!</v>
      </c>
      <c r="G266" s="25" t="e">
        <f>IF(B266="","",IF(B266="totale",SUM(G$24:G265),F266))</f>
        <v>#REF!</v>
      </c>
      <c r="H266" s="25" t="e">
        <f>IF(B266="Totale",SUM($H$24:H265),IF(B266="","",(($I$16-F266))))</f>
        <v>#REF!</v>
      </c>
      <c r="I266" s="26" t="e">
        <f t="shared" si="17"/>
        <v>#REF!</v>
      </c>
      <c r="J266" s="111"/>
    </row>
    <row r="267" spans="2:10" ht="15" x14ac:dyDescent="0.3">
      <c r="B267" s="103" t="e">
        <f t="shared" si="14"/>
        <v>#REF!</v>
      </c>
      <c r="C267" s="52" t="e">
        <f t="shared" si="15"/>
        <v>#REF!</v>
      </c>
      <c r="D267" s="96" t="e">
        <f>IF(B267="Totale",SUM($D$24:D266),IF(B267="","",IF(B267=$I$15,$E$15-(SUM($D$24:D266)),(($A$6*(1/((1+$I$17)^($I$15-B266))))))))</f>
        <v>#REF!</v>
      </c>
      <c r="E267" s="25" t="e">
        <f>IF(B268="totale",SUM(E$24:$E266),ROUND( D267,2))</f>
        <v>#REF!</v>
      </c>
      <c r="F267" s="25" t="e">
        <f t="shared" si="16"/>
        <v>#REF!</v>
      </c>
      <c r="G267" s="25" t="e">
        <f>IF(B267="","",IF(B267="totale",SUM(G$24:G266),F267))</f>
        <v>#REF!</v>
      </c>
      <c r="H267" s="25" t="e">
        <f>IF(B267="Totale",SUM($H$24:H266),IF(B267="","",(($I$16-F267))))</f>
        <v>#REF!</v>
      </c>
      <c r="I267" s="26" t="e">
        <f t="shared" si="17"/>
        <v>#REF!</v>
      </c>
      <c r="J267" s="111"/>
    </row>
    <row r="268" spans="2:10" ht="15" x14ac:dyDescent="0.3">
      <c r="B268" s="103" t="e">
        <f t="shared" si="14"/>
        <v>#REF!</v>
      </c>
      <c r="C268" s="52" t="e">
        <f t="shared" si="15"/>
        <v>#REF!</v>
      </c>
      <c r="D268" s="96" t="e">
        <f>IF(B268="Totale",SUM($D$24:D267),IF(B268="","",IF(B268=$I$15,$E$15-(SUM($D$24:D267)),(($A$6*(1/((1+$I$17)^($I$15-B267))))))))</f>
        <v>#REF!</v>
      </c>
      <c r="E268" s="25" t="e">
        <f>IF(B269="totale",SUM(E$24:$E267),ROUND( D268,2))</f>
        <v>#REF!</v>
      </c>
      <c r="F268" s="25" t="e">
        <f t="shared" si="16"/>
        <v>#REF!</v>
      </c>
      <c r="G268" s="25" t="e">
        <f>IF(B268="","",IF(B268="totale",SUM(G$24:G267),F268))</f>
        <v>#REF!</v>
      </c>
      <c r="H268" s="25" t="e">
        <f>IF(B268="Totale",SUM($H$24:H267),IF(B268="","",(($I$16-F268))))</f>
        <v>#REF!</v>
      </c>
      <c r="I268" s="26" t="e">
        <f t="shared" si="17"/>
        <v>#REF!</v>
      </c>
      <c r="J268" s="111"/>
    </row>
    <row r="269" spans="2:10" ht="15" x14ac:dyDescent="0.3">
      <c r="B269" s="103" t="e">
        <f t="shared" si="14"/>
        <v>#REF!</v>
      </c>
      <c r="C269" s="52" t="e">
        <f t="shared" si="15"/>
        <v>#REF!</v>
      </c>
      <c r="D269" s="96" t="e">
        <f>IF(B269="Totale",SUM($D$24:D268),IF(B269="","",IF(B269=$I$15,$E$15-(SUM($D$24:D268)),(($A$6*(1/((1+$I$17)^($I$15-B268))))))))</f>
        <v>#REF!</v>
      </c>
      <c r="E269" s="25" t="e">
        <f>IF(B270="totale",SUM(E$24:$E268),ROUND( D269,2))</f>
        <v>#REF!</v>
      </c>
      <c r="F269" s="25" t="e">
        <f t="shared" si="16"/>
        <v>#REF!</v>
      </c>
      <c r="G269" s="25" t="e">
        <f>IF(B269="","",IF(B269="totale",SUM(G$24:G268),F269))</f>
        <v>#REF!</v>
      </c>
      <c r="H269" s="25" t="e">
        <f>IF(B269="Totale",SUM($H$24:H268),IF(B269="","",(($I$16-F269))))</f>
        <v>#REF!</v>
      </c>
      <c r="I269" s="26" t="e">
        <f t="shared" si="17"/>
        <v>#REF!</v>
      </c>
      <c r="J269" s="111"/>
    </row>
    <row r="270" spans="2:10" ht="15" x14ac:dyDescent="0.3">
      <c r="B270" s="103" t="e">
        <f t="shared" si="14"/>
        <v>#REF!</v>
      </c>
      <c r="C270" s="52" t="e">
        <f t="shared" si="15"/>
        <v>#REF!</v>
      </c>
      <c r="D270" s="96" t="e">
        <f>IF(B270="Totale",SUM($D$24:D269),IF(B270="","",IF(B270=$I$15,$E$15-(SUM($D$24:D269)),(($A$6*(1/((1+$I$17)^($I$15-B269))))))))</f>
        <v>#REF!</v>
      </c>
      <c r="E270" s="25" t="e">
        <f>IF(B271="totale",SUM(E$24:$E269),ROUND( D270,2))</f>
        <v>#REF!</v>
      </c>
      <c r="F270" s="25" t="e">
        <f t="shared" si="16"/>
        <v>#REF!</v>
      </c>
      <c r="G270" s="25" t="e">
        <f>IF(B270="","",IF(B270="totale",SUM(G$24:G269),F270))</f>
        <v>#REF!</v>
      </c>
      <c r="H270" s="25" t="e">
        <f>IF(B270="Totale",SUM($H$24:H269),IF(B270="","",(($I$16-F270))))</f>
        <v>#REF!</v>
      </c>
      <c r="I270" s="26" t="e">
        <f t="shared" si="17"/>
        <v>#REF!</v>
      </c>
      <c r="J270" s="111"/>
    </row>
    <row r="271" spans="2:10" ht="15" x14ac:dyDescent="0.3">
      <c r="B271" s="103" t="e">
        <f t="shared" si="14"/>
        <v>#REF!</v>
      </c>
      <c r="C271" s="52" t="e">
        <f t="shared" si="15"/>
        <v>#REF!</v>
      </c>
      <c r="D271" s="96" t="e">
        <f>IF(B271="Totale",SUM($D$24:D270),IF(B271="","",IF(B271=$I$15,$E$15-(SUM($D$24:D270)),(($A$6*(1/((1+$I$17)^($I$15-B270))))))))</f>
        <v>#REF!</v>
      </c>
      <c r="E271" s="25" t="e">
        <f>IF(B272="totale",SUM(E$24:$E270),ROUND( D271,2))</f>
        <v>#REF!</v>
      </c>
      <c r="F271" s="25" t="e">
        <f t="shared" si="16"/>
        <v>#REF!</v>
      </c>
      <c r="G271" s="25" t="e">
        <f>IF(B271="","",IF(B271="totale",SUM(G$24:G270),F271))</f>
        <v>#REF!</v>
      </c>
      <c r="H271" s="25" t="e">
        <f>IF(B271="Totale",SUM($H$24:H270),IF(B271="","",(($I$16-F271))))</f>
        <v>#REF!</v>
      </c>
      <c r="I271" s="26" t="e">
        <f t="shared" si="17"/>
        <v>#REF!</v>
      </c>
      <c r="J271" s="111"/>
    </row>
    <row r="272" spans="2:10" ht="15" x14ac:dyDescent="0.3">
      <c r="B272" s="103" t="e">
        <f t="shared" si="14"/>
        <v>#REF!</v>
      </c>
      <c r="C272" s="52" t="e">
        <f t="shared" si="15"/>
        <v>#REF!</v>
      </c>
      <c r="D272" s="96" t="e">
        <f>IF(B272="Totale",SUM($D$24:D271),IF(B272="","",IF(B272=$I$15,$E$15-(SUM($D$24:D271)),(($A$6*(1/((1+$I$17)^($I$15-B271))))))))</f>
        <v>#REF!</v>
      </c>
      <c r="E272" s="25" t="e">
        <f>IF(B273="totale",SUM(E$24:$E271),ROUND( D272,2))</f>
        <v>#REF!</v>
      </c>
      <c r="F272" s="25" t="e">
        <f t="shared" si="16"/>
        <v>#REF!</v>
      </c>
      <c r="G272" s="25" t="e">
        <f>IF(B272="","",IF(B272="totale",SUM(G$24:G271),F272))</f>
        <v>#REF!</v>
      </c>
      <c r="H272" s="25" t="e">
        <f>IF(B272="Totale",SUM($H$24:H271),IF(B272="","",(($I$16-F272))))</f>
        <v>#REF!</v>
      </c>
      <c r="I272" s="26" t="e">
        <f t="shared" si="17"/>
        <v>#REF!</v>
      </c>
      <c r="J272" s="111"/>
    </row>
    <row r="273" spans="2:10" ht="15" x14ac:dyDescent="0.3">
      <c r="B273" s="103" t="e">
        <f t="shared" si="14"/>
        <v>#REF!</v>
      </c>
      <c r="C273" s="52" t="e">
        <f t="shared" si="15"/>
        <v>#REF!</v>
      </c>
      <c r="D273" s="96" t="e">
        <f>IF(B273="Totale",SUM($D$24:D272),IF(B273="","",IF(B273=$I$15,$E$15-(SUM($D$24:D272)),(($A$6*(1/((1+$I$17)^($I$15-B272))))))))</f>
        <v>#REF!</v>
      </c>
      <c r="E273" s="25" t="e">
        <f>IF(B274="totale",SUM(E$24:$E272),ROUND( D273,2))</f>
        <v>#REF!</v>
      </c>
      <c r="F273" s="25" t="e">
        <f t="shared" si="16"/>
        <v>#REF!</v>
      </c>
      <c r="G273" s="25" t="e">
        <f>IF(B273="","",IF(B273="totale",SUM(G$24:G272),F273))</f>
        <v>#REF!</v>
      </c>
      <c r="H273" s="25" t="e">
        <f>IF(B273="Totale",SUM($H$24:H272),IF(B273="","",(($I$16-F273))))</f>
        <v>#REF!</v>
      </c>
      <c r="I273" s="26" t="e">
        <f t="shared" si="17"/>
        <v>#REF!</v>
      </c>
      <c r="J273" s="111"/>
    </row>
    <row r="274" spans="2:10" ht="15" x14ac:dyDescent="0.3">
      <c r="B274" s="103" t="e">
        <f t="shared" si="14"/>
        <v>#REF!</v>
      </c>
      <c r="C274" s="52" t="e">
        <f t="shared" si="15"/>
        <v>#REF!</v>
      </c>
      <c r="D274" s="96" t="e">
        <f>IF(B274="Totale",SUM($D$24:D273),IF(B274="","",IF(B274=$I$15,$E$15-(SUM($D$24:D273)),(($A$6*(1/((1+$I$17)^($I$15-B273))))))))</f>
        <v>#REF!</v>
      </c>
      <c r="E274" s="25" t="e">
        <f>IF(B275="totale",SUM(E$24:$E273),ROUND( D274,2))</f>
        <v>#REF!</v>
      </c>
      <c r="F274" s="25" t="e">
        <f t="shared" si="16"/>
        <v>#REF!</v>
      </c>
      <c r="G274" s="25" t="e">
        <f>IF(B274="","",IF(B274="totale",SUM(G$24:G273),F274))</f>
        <v>#REF!</v>
      </c>
      <c r="H274" s="25" t="e">
        <f>IF(B274="Totale",SUM($H$24:H273),IF(B274="","",(($I$16-F274))))</f>
        <v>#REF!</v>
      </c>
      <c r="I274" s="26" t="e">
        <f t="shared" si="17"/>
        <v>#REF!</v>
      </c>
      <c r="J274" s="111"/>
    </row>
    <row r="275" spans="2:10" ht="15" x14ac:dyDescent="0.3">
      <c r="B275" s="103" t="e">
        <f t="shared" si="14"/>
        <v>#REF!</v>
      </c>
      <c r="C275" s="52" t="e">
        <f t="shared" si="15"/>
        <v>#REF!</v>
      </c>
      <c r="D275" s="96" t="e">
        <f>IF(B275="Totale",SUM($D$24:D274),IF(B275="","",IF(B275=$I$15,$E$15-(SUM($D$24:D274)),(($A$6*(1/((1+$I$17)^($I$15-B274))))))))</f>
        <v>#REF!</v>
      </c>
      <c r="E275" s="25" t="e">
        <f>IF(B276="totale",SUM(E$24:$E274),ROUND( D275,2))</f>
        <v>#REF!</v>
      </c>
      <c r="F275" s="25" t="e">
        <f t="shared" si="16"/>
        <v>#REF!</v>
      </c>
      <c r="G275" s="25" t="e">
        <f>IF(B275="","",IF(B275="totale",SUM(G$24:G274),F275))</f>
        <v>#REF!</v>
      </c>
      <c r="H275" s="25" t="e">
        <f>IF(B275="Totale",SUM($H$24:H274),IF(B275="","",(($I$16-F275))))</f>
        <v>#REF!</v>
      </c>
      <c r="I275" s="26" t="e">
        <f t="shared" si="17"/>
        <v>#REF!</v>
      </c>
      <c r="J275" s="111"/>
    </row>
    <row r="276" spans="2:10" ht="15" x14ac:dyDescent="0.3">
      <c r="B276" s="103" t="e">
        <f t="shared" ref="B276:B339" si="18">IF($I$15=0,"",IF($I$15&lt;&gt;B275,IF(B275="Totale","",IF(B275="","",B275+1)),"Totale"))</f>
        <v>#REF!</v>
      </c>
      <c r="C276" s="52" t="e">
        <f t="shared" ref="C276:C339" si="19">IF($E$17="s",IF($I$15&lt;&gt;B275,IF(B275="Totale","",IF(B275="","",DATE(YEAR(C275),MONTH(C275)+6,DAY(C275)))),""),IF($I$15&lt;&gt;B275,IF(B275="Totale","",IF(B275="","",DATE(YEAR(C275),MONTH(C275)+1,DAY(C275)))),""))</f>
        <v>#REF!</v>
      </c>
      <c r="D276" s="96" t="e">
        <f>IF(B276="Totale",SUM($D$24:D275),IF(B276="","",IF(B276=$I$15,$E$15-(SUM($D$24:D275)),(($A$6*(1/((1+$I$17)^($I$15-B275))))))))</f>
        <v>#REF!</v>
      </c>
      <c r="E276" s="25" t="e">
        <f>IF(B277="totale",SUM(E$24:$E275),ROUND( D276,2))</f>
        <v>#REF!</v>
      </c>
      <c r="F276" s="25" t="e">
        <f t="shared" ref="F276:F339" si="20">IF(B277="totale",$E$15-E276,E276)</f>
        <v>#REF!</v>
      </c>
      <c r="G276" s="25" t="e">
        <f>IF(B276="","",IF(B276="totale",SUM(G$24:G275),F276))</f>
        <v>#REF!</v>
      </c>
      <c r="H276" s="25" t="e">
        <f>IF(B276="Totale",SUM($H$24:H275),IF(B276="","",(($I$16-F276))))</f>
        <v>#REF!</v>
      </c>
      <c r="I276" s="26" t="e">
        <f t="shared" ref="I276:I339" si="21">IF(B276="Totale",SUM(G276:H276),IF(B276="","",G276+H276))</f>
        <v>#REF!</v>
      </c>
      <c r="J276" s="111"/>
    </row>
    <row r="277" spans="2:10" ht="15" x14ac:dyDescent="0.3">
      <c r="B277" s="103" t="e">
        <f t="shared" si="18"/>
        <v>#REF!</v>
      </c>
      <c r="C277" s="52" t="e">
        <f t="shared" si="19"/>
        <v>#REF!</v>
      </c>
      <c r="D277" s="96" t="e">
        <f>IF(B277="Totale",SUM($D$24:D276),IF(B277="","",IF(B277=$I$15,$E$15-(SUM($D$24:D276)),(($A$6*(1/((1+$I$17)^($I$15-B276))))))))</f>
        <v>#REF!</v>
      </c>
      <c r="E277" s="25" t="e">
        <f>IF(B278="totale",SUM(E$24:$E276),ROUND( D277,2))</f>
        <v>#REF!</v>
      </c>
      <c r="F277" s="25" t="e">
        <f t="shared" si="20"/>
        <v>#REF!</v>
      </c>
      <c r="G277" s="25" t="e">
        <f>IF(B277="","",IF(B277="totale",SUM(G$24:G276),F277))</f>
        <v>#REF!</v>
      </c>
      <c r="H277" s="25" t="e">
        <f>IF(B277="Totale",SUM($H$24:H276),IF(B277="","",(($I$16-F277))))</f>
        <v>#REF!</v>
      </c>
      <c r="I277" s="26" t="e">
        <f t="shared" si="21"/>
        <v>#REF!</v>
      </c>
      <c r="J277" s="111"/>
    </row>
    <row r="278" spans="2:10" ht="15" x14ac:dyDescent="0.3">
      <c r="B278" s="103" t="e">
        <f t="shared" si="18"/>
        <v>#REF!</v>
      </c>
      <c r="C278" s="52" t="e">
        <f t="shared" si="19"/>
        <v>#REF!</v>
      </c>
      <c r="D278" s="96" t="e">
        <f>IF(B278="Totale",SUM($D$24:D277),IF(B278="","",IF(B278=$I$15,$E$15-(SUM($D$24:D277)),(($A$6*(1/((1+$I$17)^($I$15-B277))))))))</f>
        <v>#REF!</v>
      </c>
      <c r="E278" s="25" t="e">
        <f>IF(B279="totale",SUM(E$24:$E277),ROUND( D278,2))</f>
        <v>#REF!</v>
      </c>
      <c r="F278" s="25" t="e">
        <f t="shared" si="20"/>
        <v>#REF!</v>
      </c>
      <c r="G278" s="25" t="e">
        <f>IF(B278="","",IF(B278="totale",SUM(G$24:G277),F278))</f>
        <v>#REF!</v>
      </c>
      <c r="H278" s="25" t="e">
        <f>IF(B278="Totale",SUM($H$24:H277),IF(B278="","",(($I$16-F278))))</f>
        <v>#REF!</v>
      </c>
      <c r="I278" s="26" t="e">
        <f t="shared" si="21"/>
        <v>#REF!</v>
      </c>
      <c r="J278" s="111"/>
    </row>
    <row r="279" spans="2:10" ht="15" x14ac:dyDescent="0.3">
      <c r="B279" s="103" t="e">
        <f t="shared" si="18"/>
        <v>#REF!</v>
      </c>
      <c r="C279" s="52" t="e">
        <f t="shared" si="19"/>
        <v>#REF!</v>
      </c>
      <c r="D279" s="96" t="e">
        <f>IF(B279="Totale",SUM($D$24:D278),IF(B279="","",IF(B279=$I$15,$E$15-(SUM($D$24:D278)),(($A$6*(1/((1+$I$17)^($I$15-B278))))))))</f>
        <v>#REF!</v>
      </c>
      <c r="E279" s="25" t="e">
        <f>IF(B280="totale",SUM(E$24:$E278),ROUND( D279,2))</f>
        <v>#REF!</v>
      </c>
      <c r="F279" s="25" t="e">
        <f t="shared" si="20"/>
        <v>#REF!</v>
      </c>
      <c r="G279" s="25" t="e">
        <f>IF(B279="","",IF(B279="totale",SUM(G$24:G278),F279))</f>
        <v>#REF!</v>
      </c>
      <c r="H279" s="25" t="e">
        <f>IF(B279="Totale",SUM($H$24:H278),IF(B279="","",(($I$16-F279))))</f>
        <v>#REF!</v>
      </c>
      <c r="I279" s="26" t="e">
        <f t="shared" si="21"/>
        <v>#REF!</v>
      </c>
      <c r="J279" s="111"/>
    </row>
    <row r="280" spans="2:10" ht="15" x14ac:dyDescent="0.3">
      <c r="B280" s="103" t="e">
        <f t="shared" si="18"/>
        <v>#REF!</v>
      </c>
      <c r="C280" s="52" t="e">
        <f t="shared" si="19"/>
        <v>#REF!</v>
      </c>
      <c r="D280" s="96" t="e">
        <f>IF(B280="Totale",SUM($D$24:D279),IF(B280="","",IF(B280=$I$15,$E$15-(SUM($D$24:D279)),(($A$6*(1/((1+$I$17)^($I$15-B279))))))))</f>
        <v>#REF!</v>
      </c>
      <c r="E280" s="25" t="e">
        <f>IF(B281="totale",SUM(E$24:$E279),ROUND( D280,2))</f>
        <v>#REF!</v>
      </c>
      <c r="F280" s="25" t="e">
        <f t="shared" si="20"/>
        <v>#REF!</v>
      </c>
      <c r="G280" s="25" t="e">
        <f>IF(B280="","",IF(B280="totale",SUM(G$24:G279),F280))</f>
        <v>#REF!</v>
      </c>
      <c r="H280" s="25" t="e">
        <f>IF(B280="Totale",SUM($H$24:H279),IF(B280="","",(($I$16-F280))))</f>
        <v>#REF!</v>
      </c>
      <c r="I280" s="26" t="e">
        <f t="shared" si="21"/>
        <v>#REF!</v>
      </c>
      <c r="J280" s="111"/>
    </row>
    <row r="281" spans="2:10" ht="15" x14ac:dyDescent="0.3">
      <c r="B281" s="103" t="e">
        <f t="shared" si="18"/>
        <v>#REF!</v>
      </c>
      <c r="C281" s="52" t="e">
        <f t="shared" si="19"/>
        <v>#REF!</v>
      </c>
      <c r="D281" s="96" t="e">
        <f>IF(B281="Totale",SUM($D$24:D280),IF(B281="","",IF(B281=$I$15,$E$15-(SUM($D$24:D280)),(($A$6*(1/((1+$I$17)^($I$15-B280))))))))</f>
        <v>#REF!</v>
      </c>
      <c r="E281" s="25" t="e">
        <f>IF(B282="totale",SUM(E$24:$E280),ROUND( D281,2))</f>
        <v>#REF!</v>
      </c>
      <c r="F281" s="25" t="e">
        <f t="shared" si="20"/>
        <v>#REF!</v>
      </c>
      <c r="G281" s="25" t="e">
        <f>IF(B281="","",IF(B281="totale",SUM(G$24:G280),F281))</f>
        <v>#REF!</v>
      </c>
      <c r="H281" s="25" t="e">
        <f>IF(B281="Totale",SUM($H$24:H280),IF(B281="","",(($I$16-F281))))</f>
        <v>#REF!</v>
      </c>
      <c r="I281" s="26" t="e">
        <f t="shared" si="21"/>
        <v>#REF!</v>
      </c>
      <c r="J281" s="111"/>
    </row>
    <row r="282" spans="2:10" ht="15" x14ac:dyDescent="0.3">
      <c r="B282" s="103" t="e">
        <f t="shared" si="18"/>
        <v>#REF!</v>
      </c>
      <c r="C282" s="52" t="e">
        <f t="shared" si="19"/>
        <v>#REF!</v>
      </c>
      <c r="D282" s="96" t="e">
        <f>IF(B282="Totale",SUM($D$24:D281),IF(B282="","",IF(B282=$I$15,$E$15-(SUM($D$24:D281)),(($A$6*(1/((1+$I$17)^($I$15-B281))))))))</f>
        <v>#REF!</v>
      </c>
      <c r="E282" s="25" t="e">
        <f>IF(B283="totale",SUM(E$24:$E281),ROUND( D282,2))</f>
        <v>#REF!</v>
      </c>
      <c r="F282" s="25" t="e">
        <f t="shared" si="20"/>
        <v>#REF!</v>
      </c>
      <c r="G282" s="25" t="e">
        <f>IF(B282="","",IF(B282="totale",SUM(G$24:G281),F282))</f>
        <v>#REF!</v>
      </c>
      <c r="H282" s="25" t="e">
        <f>IF(B282="Totale",SUM($H$24:H281),IF(B282="","",(($I$16-F282))))</f>
        <v>#REF!</v>
      </c>
      <c r="I282" s="26" t="e">
        <f t="shared" si="21"/>
        <v>#REF!</v>
      </c>
      <c r="J282" s="111"/>
    </row>
    <row r="283" spans="2:10" ht="15" x14ac:dyDescent="0.3">
      <c r="B283" s="103" t="e">
        <f t="shared" si="18"/>
        <v>#REF!</v>
      </c>
      <c r="C283" s="52" t="e">
        <f t="shared" si="19"/>
        <v>#REF!</v>
      </c>
      <c r="D283" s="96" t="e">
        <f>IF(B283="Totale",SUM($D$24:D282),IF(B283="","",IF(B283=$I$15,$E$15-(SUM($D$24:D282)),(($A$6*(1/((1+$I$17)^($I$15-B282))))))))</f>
        <v>#REF!</v>
      </c>
      <c r="E283" s="25" t="e">
        <f>IF(B284="totale",SUM(E$24:$E282),ROUND( D283,2))</f>
        <v>#REF!</v>
      </c>
      <c r="F283" s="25" t="e">
        <f t="shared" si="20"/>
        <v>#REF!</v>
      </c>
      <c r="G283" s="25" t="e">
        <f>IF(B283="","",IF(B283="totale",SUM(G$24:G282),F283))</f>
        <v>#REF!</v>
      </c>
      <c r="H283" s="25" t="e">
        <f>IF(B283="Totale",SUM($H$24:H282),IF(B283="","",(($I$16-F283))))</f>
        <v>#REF!</v>
      </c>
      <c r="I283" s="26" t="e">
        <f t="shared" si="21"/>
        <v>#REF!</v>
      </c>
      <c r="J283" s="111"/>
    </row>
    <row r="284" spans="2:10" ht="15" x14ac:dyDescent="0.3">
      <c r="B284" s="103" t="e">
        <f t="shared" si="18"/>
        <v>#REF!</v>
      </c>
      <c r="C284" s="52" t="e">
        <f t="shared" si="19"/>
        <v>#REF!</v>
      </c>
      <c r="D284" s="96" t="e">
        <f>IF(B284="Totale",SUM($D$24:D283),IF(B284="","",IF(B284=$I$15,$E$15-(SUM($D$24:D283)),(($A$6*(1/((1+$I$17)^($I$15-B283))))))))</f>
        <v>#REF!</v>
      </c>
      <c r="E284" s="25" t="e">
        <f>IF(B285="totale",SUM(E$24:$E283),ROUND( D284,2))</f>
        <v>#REF!</v>
      </c>
      <c r="F284" s="25" t="e">
        <f t="shared" si="20"/>
        <v>#REF!</v>
      </c>
      <c r="G284" s="25" t="e">
        <f>IF(B284="","",IF(B284="totale",SUM(G$24:G283),F284))</f>
        <v>#REF!</v>
      </c>
      <c r="H284" s="25" t="e">
        <f>IF(B284="Totale",SUM($H$24:H283),IF(B284="","",(($I$16-F284))))</f>
        <v>#REF!</v>
      </c>
      <c r="I284" s="26" t="e">
        <f t="shared" si="21"/>
        <v>#REF!</v>
      </c>
      <c r="J284" s="111"/>
    </row>
    <row r="285" spans="2:10" ht="15" x14ac:dyDescent="0.3">
      <c r="B285" s="103" t="e">
        <f t="shared" si="18"/>
        <v>#REF!</v>
      </c>
      <c r="C285" s="52" t="e">
        <f t="shared" si="19"/>
        <v>#REF!</v>
      </c>
      <c r="D285" s="96" t="e">
        <f>IF(B285="Totale",SUM($D$24:D284),IF(B285="","",IF(B285=$I$15,$E$15-(SUM($D$24:D284)),(($A$6*(1/((1+$I$17)^($I$15-B284))))))))</f>
        <v>#REF!</v>
      </c>
      <c r="E285" s="25" t="e">
        <f>IF(B286="totale",SUM(E$24:$E284),ROUND( D285,2))</f>
        <v>#REF!</v>
      </c>
      <c r="F285" s="25" t="e">
        <f t="shared" si="20"/>
        <v>#REF!</v>
      </c>
      <c r="G285" s="25" t="e">
        <f>IF(B285="","",IF(B285="totale",SUM(G$24:G284),F285))</f>
        <v>#REF!</v>
      </c>
      <c r="H285" s="25" t="e">
        <f>IF(B285="Totale",SUM($H$24:H284),IF(B285="","",(($I$16-F285))))</f>
        <v>#REF!</v>
      </c>
      <c r="I285" s="26" t="e">
        <f t="shared" si="21"/>
        <v>#REF!</v>
      </c>
      <c r="J285" s="111"/>
    </row>
    <row r="286" spans="2:10" ht="15" x14ac:dyDescent="0.3">
      <c r="B286" s="103" t="e">
        <f t="shared" si="18"/>
        <v>#REF!</v>
      </c>
      <c r="C286" s="52" t="e">
        <f t="shared" si="19"/>
        <v>#REF!</v>
      </c>
      <c r="D286" s="96" t="e">
        <f>IF(B286="Totale",SUM($D$24:D285),IF(B286="","",IF(B286=$I$15,$E$15-(SUM($D$24:D285)),(($A$6*(1/((1+$I$17)^($I$15-B285))))))))</f>
        <v>#REF!</v>
      </c>
      <c r="E286" s="25" t="e">
        <f>IF(B287="totale",SUM(E$24:$E285),ROUND( D286,2))</f>
        <v>#REF!</v>
      </c>
      <c r="F286" s="25" t="e">
        <f t="shared" si="20"/>
        <v>#REF!</v>
      </c>
      <c r="G286" s="25" t="e">
        <f>IF(B286="","",IF(B286="totale",SUM(G$24:G285),F286))</f>
        <v>#REF!</v>
      </c>
      <c r="H286" s="25" t="e">
        <f>IF(B286="Totale",SUM($H$24:H285),IF(B286="","",(($I$16-F286))))</f>
        <v>#REF!</v>
      </c>
      <c r="I286" s="26" t="e">
        <f t="shared" si="21"/>
        <v>#REF!</v>
      </c>
      <c r="J286" s="111"/>
    </row>
    <row r="287" spans="2:10" ht="15" x14ac:dyDescent="0.3">
      <c r="B287" s="103" t="e">
        <f t="shared" si="18"/>
        <v>#REF!</v>
      </c>
      <c r="C287" s="52" t="e">
        <f t="shared" si="19"/>
        <v>#REF!</v>
      </c>
      <c r="D287" s="96" t="e">
        <f>IF(B287="Totale",SUM($D$24:D286),IF(B287="","",IF(B287=$I$15,$E$15-(SUM($D$24:D286)),(($A$6*(1/((1+$I$17)^($I$15-B286))))))))</f>
        <v>#REF!</v>
      </c>
      <c r="E287" s="25" t="e">
        <f>IF(B288="totale",SUM(E$24:$E286),ROUND( D287,2))</f>
        <v>#REF!</v>
      </c>
      <c r="F287" s="25" t="e">
        <f t="shared" si="20"/>
        <v>#REF!</v>
      </c>
      <c r="G287" s="25" t="e">
        <f>IF(B287="","",IF(B287="totale",SUM(G$24:G286),F287))</f>
        <v>#REF!</v>
      </c>
      <c r="H287" s="25" t="e">
        <f>IF(B287="Totale",SUM($H$24:H286),IF(B287="","",(($I$16-F287))))</f>
        <v>#REF!</v>
      </c>
      <c r="I287" s="26" t="e">
        <f t="shared" si="21"/>
        <v>#REF!</v>
      </c>
      <c r="J287" s="111"/>
    </row>
    <row r="288" spans="2:10" ht="15" x14ac:dyDescent="0.3">
      <c r="B288" s="103" t="e">
        <f t="shared" si="18"/>
        <v>#REF!</v>
      </c>
      <c r="C288" s="52" t="e">
        <f t="shared" si="19"/>
        <v>#REF!</v>
      </c>
      <c r="D288" s="96" t="e">
        <f>IF(B288="Totale",SUM($D$24:D287),IF(B288="","",IF(B288=$I$15,$E$15-(SUM($D$24:D287)),(($A$6*(1/((1+$I$17)^($I$15-B287))))))))</f>
        <v>#REF!</v>
      </c>
      <c r="E288" s="25" t="e">
        <f>IF(B289="totale",SUM(E$24:$E287),ROUND( D288,2))</f>
        <v>#REF!</v>
      </c>
      <c r="F288" s="25" t="e">
        <f t="shared" si="20"/>
        <v>#REF!</v>
      </c>
      <c r="G288" s="25" t="e">
        <f>IF(B288="","",IF(B288="totale",SUM(G$24:G287),F288))</f>
        <v>#REF!</v>
      </c>
      <c r="H288" s="25" t="e">
        <f>IF(B288="Totale",SUM($H$24:H287),IF(B288="","",(($I$16-F288))))</f>
        <v>#REF!</v>
      </c>
      <c r="I288" s="26" t="e">
        <f t="shared" si="21"/>
        <v>#REF!</v>
      </c>
      <c r="J288" s="111"/>
    </row>
    <row r="289" spans="2:10" ht="15" x14ac:dyDescent="0.3">
      <c r="B289" s="103" t="e">
        <f t="shared" si="18"/>
        <v>#REF!</v>
      </c>
      <c r="C289" s="52" t="e">
        <f t="shared" si="19"/>
        <v>#REF!</v>
      </c>
      <c r="D289" s="96" t="e">
        <f>IF(B289="Totale",SUM($D$24:D288),IF(B289="","",IF(B289=$I$15,$E$15-(SUM($D$24:D288)),(($A$6*(1/((1+$I$17)^($I$15-B288))))))))</f>
        <v>#REF!</v>
      </c>
      <c r="E289" s="25" t="e">
        <f>IF(B290="totale",SUM(E$24:$E288),ROUND( D289,2))</f>
        <v>#REF!</v>
      </c>
      <c r="F289" s="25" t="e">
        <f t="shared" si="20"/>
        <v>#REF!</v>
      </c>
      <c r="G289" s="25" t="e">
        <f>IF(B289="","",IF(B289="totale",SUM(G$24:G288),F289))</f>
        <v>#REF!</v>
      </c>
      <c r="H289" s="25" t="e">
        <f>IF(B289="Totale",SUM($H$24:H288),IF(B289="","",(($I$16-F289))))</f>
        <v>#REF!</v>
      </c>
      <c r="I289" s="26" t="e">
        <f t="shared" si="21"/>
        <v>#REF!</v>
      </c>
      <c r="J289" s="111"/>
    </row>
    <row r="290" spans="2:10" ht="15" x14ac:dyDescent="0.3">
      <c r="B290" s="103" t="e">
        <f t="shared" si="18"/>
        <v>#REF!</v>
      </c>
      <c r="C290" s="52" t="e">
        <f t="shared" si="19"/>
        <v>#REF!</v>
      </c>
      <c r="D290" s="96" t="e">
        <f>IF(B290="Totale",SUM($D$24:D289),IF(B290="","",IF(B290=$I$15,$E$15-(SUM($D$24:D289)),(($A$6*(1/((1+$I$17)^($I$15-B289))))))))</f>
        <v>#REF!</v>
      </c>
      <c r="E290" s="25" t="e">
        <f>IF(B291="totale",SUM(E$24:$E289),ROUND( D290,2))</f>
        <v>#REF!</v>
      </c>
      <c r="F290" s="25" t="e">
        <f t="shared" si="20"/>
        <v>#REF!</v>
      </c>
      <c r="G290" s="25" t="e">
        <f>IF(B290="","",IF(B290="totale",SUM(G$24:G289),F290))</f>
        <v>#REF!</v>
      </c>
      <c r="H290" s="25" t="e">
        <f>IF(B290="Totale",SUM($H$24:H289),IF(B290="","",(($I$16-F290))))</f>
        <v>#REF!</v>
      </c>
      <c r="I290" s="26" t="e">
        <f t="shared" si="21"/>
        <v>#REF!</v>
      </c>
      <c r="J290" s="111"/>
    </row>
    <row r="291" spans="2:10" ht="15" x14ac:dyDescent="0.3">
      <c r="B291" s="103" t="e">
        <f t="shared" si="18"/>
        <v>#REF!</v>
      </c>
      <c r="C291" s="52" t="e">
        <f t="shared" si="19"/>
        <v>#REF!</v>
      </c>
      <c r="D291" s="96" t="e">
        <f>IF(B291="Totale",SUM($D$24:D290),IF(B291="","",IF(B291=$I$15,$E$15-(SUM($D$24:D290)),(($A$6*(1/((1+$I$17)^($I$15-B290))))))))</f>
        <v>#REF!</v>
      </c>
      <c r="E291" s="25" t="e">
        <f>IF(B292="totale",SUM(E$24:$E290),ROUND( D291,2))</f>
        <v>#REF!</v>
      </c>
      <c r="F291" s="25" t="e">
        <f t="shared" si="20"/>
        <v>#REF!</v>
      </c>
      <c r="G291" s="25" t="e">
        <f>IF(B291="","",IF(B291="totale",SUM(G$24:G290),F291))</f>
        <v>#REF!</v>
      </c>
      <c r="H291" s="25" t="e">
        <f>IF(B291="Totale",SUM($H$24:H290),IF(B291="","",(($I$16-F291))))</f>
        <v>#REF!</v>
      </c>
      <c r="I291" s="26" t="e">
        <f t="shared" si="21"/>
        <v>#REF!</v>
      </c>
      <c r="J291" s="111"/>
    </row>
    <row r="292" spans="2:10" ht="15" x14ac:dyDescent="0.3">
      <c r="B292" s="103" t="e">
        <f t="shared" si="18"/>
        <v>#REF!</v>
      </c>
      <c r="C292" s="52" t="e">
        <f t="shared" si="19"/>
        <v>#REF!</v>
      </c>
      <c r="D292" s="96" t="e">
        <f>IF(B292="Totale",SUM($D$24:D291),IF(B292="","",IF(B292=$I$15,$E$15-(SUM($D$24:D291)),(($A$6*(1/((1+$I$17)^($I$15-B291))))))))</f>
        <v>#REF!</v>
      </c>
      <c r="E292" s="25" t="e">
        <f>IF(B293="totale",SUM(E$24:$E291),ROUND( D292,2))</f>
        <v>#REF!</v>
      </c>
      <c r="F292" s="25" t="e">
        <f t="shared" si="20"/>
        <v>#REF!</v>
      </c>
      <c r="G292" s="25" t="e">
        <f>IF(B292="","",IF(B292="totale",SUM(G$24:G291),F292))</f>
        <v>#REF!</v>
      </c>
      <c r="H292" s="25" t="e">
        <f>IF(B292="Totale",SUM($H$24:H291),IF(B292="","",(($I$16-F292))))</f>
        <v>#REF!</v>
      </c>
      <c r="I292" s="26" t="e">
        <f t="shared" si="21"/>
        <v>#REF!</v>
      </c>
      <c r="J292" s="111"/>
    </row>
    <row r="293" spans="2:10" ht="15" x14ac:dyDescent="0.3">
      <c r="B293" s="103" t="e">
        <f t="shared" si="18"/>
        <v>#REF!</v>
      </c>
      <c r="C293" s="52" t="e">
        <f t="shared" si="19"/>
        <v>#REF!</v>
      </c>
      <c r="D293" s="96" t="e">
        <f>IF(B293="Totale",SUM($D$24:D292),IF(B293="","",IF(B293=$I$15,$E$15-(SUM($D$24:D292)),(($A$6*(1/((1+$I$17)^($I$15-B292))))))))</f>
        <v>#REF!</v>
      </c>
      <c r="E293" s="25" t="e">
        <f>IF(B294="totale",SUM(E$24:$E292),ROUND( D293,2))</f>
        <v>#REF!</v>
      </c>
      <c r="F293" s="25" t="e">
        <f t="shared" si="20"/>
        <v>#REF!</v>
      </c>
      <c r="G293" s="25" t="e">
        <f>IF(B293="","",IF(B293="totale",SUM(G$24:G292),F293))</f>
        <v>#REF!</v>
      </c>
      <c r="H293" s="25" t="e">
        <f>IF(B293="Totale",SUM($H$24:H292),IF(B293="","",(($I$16-F293))))</f>
        <v>#REF!</v>
      </c>
      <c r="I293" s="26" t="e">
        <f t="shared" si="21"/>
        <v>#REF!</v>
      </c>
      <c r="J293" s="111"/>
    </row>
    <row r="294" spans="2:10" ht="15" x14ac:dyDescent="0.3">
      <c r="B294" s="103" t="e">
        <f t="shared" si="18"/>
        <v>#REF!</v>
      </c>
      <c r="C294" s="52" t="e">
        <f t="shared" si="19"/>
        <v>#REF!</v>
      </c>
      <c r="D294" s="96" t="e">
        <f>IF(B294="Totale",SUM($D$24:D293),IF(B294="","",IF(B294=$I$15,$E$15-(SUM($D$24:D293)),(($A$6*(1/((1+$I$17)^($I$15-B293))))))))</f>
        <v>#REF!</v>
      </c>
      <c r="E294" s="25" t="e">
        <f>IF(B295="totale",SUM(E$24:$E293),ROUND( D294,2))</f>
        <v>#REF!</v>
      </c>
      <c r="F294" s="25" t="e">
        <f t="shared" si="20"/>
        <v>#REF!</v>
      </c>
      <c r="G294" s="25" t="e">
        <f>IF(B294="","",IF(B294="totale",SUM(G$24:G293),F294))</f>
        <v>#REF!</v>
      </c>
      <c r="H294" s="25" t="e">
        <f>IF(B294="Totale",SUM($H$24:H293),IF(B294="","",(($I$16-F294))))</f>
        <v>#REF!</v>
      </c>
      <c r="I294" s="26" t="e">
        <f t="shared" si="21"/>
        <v>#REF!</v>
      </c>
      <c r="J294" s="111"/>
    </row>
    <row r="295" spans="2:10" ht="15" x14ac:dyDescent="0.3">
      <c r="B295" s="103" t="e">
        <f t="shared" si="18"/>
        <v>#REF!</v>
      </c>
      <c r="C295" s="52" t="e">
        <f t="shared" si="19"/>
        <v>#REF!</v>
      </c>
      <c r="D295" s="96" t="e">
        <f>IF(B295="Totale",SUM($D$24:D294),IF(B295="","",IF(B295=$I$15,$E$15-(SUM($D$24:D294)),(($A$6*(1/((1+$I$17)^($I$15-B294))))))))</f>
        <v>#REF!</v>
      </c>
      <c r="E295" s="25" t="e">
        <f>IF(B296="totale",SUM(E$24:$E294),ROUND( D295,2))</f>
        <v>#REF!</v>
      </c>
      <c r="F295" s="25" t="e">
        <f t="shared" si="20"/>
        <v>#REF!</v>
      </c>
      <c r="G295" s="25" t="e">
        <f>IF(B295="","",IF(B295="totale",SUM(G$24:G294),F295))</f>
        <v>#REF!</v>
      </c>
      <c r="H295" s="25" t="e">
        <f>IF(B295="Totale",SUM($H$24:H294),IF(B295="","",(($I$16-F295))))</f>
        <v>#REF!</v>
      </c>
      <c r="I295" s="26" t="e">
        <f t="shared" si="21"/>
        <v>#REF!</v>
      </c>
      <c r="J295" s="111"/>
    </row>
    <row r="296" spans="2:10" ht="15" x14ac:dyDescent="0.3">
      <c r="B296" s="103" t="e">
        <f t="shared" si="18"/>
        <v>#REF!</v>
      </c>
      <c r="C296" s="52" t="e">
        <f t="shared" si="19"/>
        <v>#REF!</v>
      </c>
      <c r="D296" s="96" t="e">
        <f>IF(B296="Totale",SUM($D$24:D295),IF(B296="","",IF(B296=$I$15,$E$15-(SUM($D$24:D295)),(($A$6*(1/((1+$I$17)^($I$15-B295))))))))</f>
        <v>#REF!</v>
      </c>
      <c r="E296" s="25" t="e">
        <f>IF(B297="totale",SUM(E$24:$E295),ROUND( D296,2))</f>
        <v>#REF!</v>
      </c>
      <c r="F296" s="25" t="e">
        <f t="shared" si="20"/>
        <v>#REF!</v>
      </c>
      <c r="G296" s="25" t="e">
        <f>IF(B296="","",IF(B296="totale",SUM(G$24:G295),F296))</f>
        <v>#REF!</v>
      </c>
      <c r="H296" s="25" t="e">
        <f>IF(B296="Totale",SUM($H$24:H295),IF(B296="","",(($I$16-F296))))</f>
        <v>#REF!</v>
      </c>
      <c r="I296" s="26" t="e">
        <f t="shared" si="21"/>
        <v>#REF!</v>
      </c>
      <c r="J296" s="111"/>
    </row>
    <row r="297" spans="2:10" ht="15" x14ac:dyDescent="0.3">
      <c r="B297" s="103" t="e">
        <f t="shared" si="18"/>
        <v>#REF!</v>
      </c>
      <c r="C297" s="52" t="e">
        <f t="shared" si="19"/>
        <v>#REF!</v>
      </c>
      <c r="D297" s="96" t="e">
        <f>IF(B297="Totale",SUM($D$24:D296),IF(B297="","",IF(B297=$I$15,$E$15-(SUM($D$24:D296)),(($A$6*(1/((1+$I$17)^($I$15-B296))))))))</f>
        <v>#REF!</v>
      </c>
      <c r="E297" s="25" t="e">
        <f>IF(B298="totale",SUM(E$24:$E296),ROUND( D297,2))</f>
        <v>#REF!</v>
      </c>
      <c r="F297" s="25" t="e">
        <f t="shared" si="20"/>
        <v>#REF!</v>
      </c>
      <c r="G297" s="25" t="e">
        <f>IF(B297="","",IF(B297="totale",SUM(G$24:G296),F297))</f>
        <v>#REF!</v>
      </c>
      <c r="H297" s="25" t="e">
        <f>IF(B297="Totale",SUM($H$24:H296),IF(B297="","",(($I$16-F297))))</f>
        <v>#REF!</v>
      </c>
      <c r="I297" s="26" t="e">
        <f t="shared" si="21"/>
        <v>#REF!</v>
      </c>
      <c r="J297" s="111"/>
    </row>
    <row r="298" spans="2:10" ht="15" x14ac:dyDescent="0.3">
      <c r="B298" s="103" t="e">
        <f t="shared" si="18"/>
        <v>#REF!</v>
      </c>
      <c r="C298" s="52" t="e">
        <f t="shared" si="19"/>
        <v>#REF!</v>
      </c>
      <c r="D298" s="96" t="e">
        <f>IF(B298="Totale",SUM($D$24:D297),IF(B298="","",IF(B298=$I$15,$E$15-(SUM($D$24:D297)),(($A$6*(1/((1+$I$17)^($I$15-B297))))))))</f>
        <v>#REF!</v>
      </c>
      <c r="E298" s="25" t="e">
        <f>IF(B299="totale",SUM(E$24:$E297),ROUND( D298,2))</f>
        <v>#REF!</v>
      </c>
      <c r="F298" s="25" t="e">
        <f t="shared" si="20"/>
        <v>#REF!</v>
      </c>
      <c r="G298" s="25" t="e">
        <f>IF(B298="","",IF(B298="totale",SUM(G$24:G297),F298))</f>
        <v>#REF!</v>
      </c>
      <c r="H298" s="25" t="e">
        <f>IF(B298="Totale",SUM($H$24:H297),IF(B298="","",(($I$16-F298))))</f>
        <v>#REF!</v>
      </c>
      <c r="I298" s="26" t="e">
        <f t="shared" si="21"/>
        <v>#REF!</v>
      </c>
      <c r="J298" s="111"/>
    </row>
    <row r="299" spans="2:10" ht="15" x14ac:dyDescent="0.3">
      <c r="B299" s="103" t="e">
        <f t="shared" si="18"/>
        <v>#REF!</v>
      </c>
      <c r="C299" s="52" t="e">
        <f t="shared" si="19"/>
        <v>#REF!</v>
      </c>
      <c r="D299" s="96" t="e">
        <f>IF(B299="Totale",SUM($D$24:D298),IF(B299="","",IF(B299=$I$15,$E$15-(SUM($D$24:D298)),(($A$6*(1/((1+$I$17)^($I$15-B298))))))))</f>
        <v>#REF!</v>
      </c>
      <c r="E299" s="25" t="e">
        <f>IF(B300="totale",SUM(E$24:$E298),ROUND( D299,2))</f>
        <v>#REF!</v>
      </c>
      <c r="F299" s="25" t="e">
        <f t="shared" si="20"/>
        <v>#REF!</v>
      </c>
      <c r="G299" s="25" t="e">
        <f>IF(B299="","",IF(B299="totale",SUM(G$24:G298),F299))</f>
        <v>#REF!</v>
      </c>
      <c r="H299" s="25" t="e">
        <f>IF(B299="Totale",SUM($H$24:H298),IF(B299="","",(($I$16-F299))))</f>
        <v>#REF!</v>
      </c>
      <c r="I299" s="26" t="e">
        <f t="shared" si="21"/>
        <v>#REF!</v>
      </c>
      <c r="J299" s="111"/>
    </row>
    <row r="300" spans="2:10" ht="15" x14ac:dyDescent="0.3">
      <c r="B300" s="103" t="e">
        <f t="shared" si="18"/>
        <v>#REF!</v>
      </c>
      <c r="C300" s="52" t="e">
        <f t="shared" si="19"/>
        <v>#REF!</v>
      </c>
      <c r="D300" s="96" t="e">
        <f>IF(B300="Totale",SUM($D$24:D299),IF(B300="","",IF(B300=$I$15,$E$15-(SUM($D$24:D299)),(($A$6*(1/((1+$I$17)^($I$15-B299))))))))</f>
        <v>#REF!</v>
      </c>
      <c r="E300" s="25" t="e">
        <f>IF(B301="totale",SUM(E$24:$E299),ROUND( D300,2))</f>
        <v>#REF!</v>
      </c>
      <c r="F300" s="25" t="e">
        <f t="shared" si="20"/>
        <v>#REF!</v>
      </c>
      <c r="G300" s="25" t="e">
        <f>IF(B300="","",IF(B300="totale",SUM(G$24:G299),F300))</f>
        <v>#REF!</v>
      </c>
      <c r="H300" s="25" t="e">
        <f>IF(B300="Totale",SUM($H$24:H299),IF(B300="","",(($I$16-F300))))</f>
        <v>#REF!</v>
      </c>
      <c r="I300" s="26" t="e">
        <f t="shared" si="21"/>
        <v>#REF!</v>
      </c>
      <c r="J300" s="111"/>
    </row>
    <row r="301" spans="2:10" ht="15" x14ac:dyDescent="0.3">
      <c r="B301" s="103" t="e">
        <f t="shared" si="18"/>
        <v>#REF!</v>
      </c>
      <c r="C301" s="52" t="e">
        <f t="shared" si="19"/>
        <v>#REF!</v>
      </c>
      <c r="D301" s="96" t="e">
        <f>IF(B301="Totale",SUM($D$24:D300),IF(B301="","",IF(B301=$I$15,$E$15-(SUM($D$24:D300)),(($A$6*(1/((1+$I$17)^($I$15-B300))))))))</f>
        <v>#REF!</v>
      </c>
      <c r="E301" s="25" t="e">
        <f>IF(B302="totale",SUM(E$24:$E300),ROUND( D301,2))</f>
        <v>#REF!</v>
      </c>
      <c r="F301" s="25" t="e">
        <f t="shared" si="20"/>
        <v>#REF!</v>
      </c>
      <c r="G301" s="25" t="e">
        <f>IF(B301="","",IF(B301="totale",SUM(G$24:G300),F301))</f>
        <v>#REF!</v>
      </c>
      <c r="H301" s="25" t="e">
        <f>IF(B301="Totale",SUM($H$24:H300),IF(B301="","",(($I$16-F301))))</f>
        <v>#REF!</v>
      </c>
      <c r="I301" s="26" t="e">
        <f t="shared" si="21"/>
        <v>#REF!</v>
      </c>
      <c r="J301" s="111"/>
    </row>
    <row r="302" spans="2:10" ht="15" x14ac:dyDescent="0.3">
      <c r="B302" s="103" t="e">
        <f t="shared" si="18"/>
        <v>#REF!</v>
      </c>
      <c r="C302" s="52" t="e">
        <f t="shared" si="19"/>
        <v>#REF!</v>
      </c>
      <c r="D302" s="96" t="e">
        <f>IF(B302="Totale",SUM($D$24:D301),IF(B302="","",IF(B302=$I$15,$E$15-(SUM($D$24:D301)),(($A$6*(1/((1+$I$17)^($I$15-B301))))))))</f>
        <v>#REF!</v>
      </c>
      <c r="E302" s="25" t="e">
        <f>IF(B303="totale",SUM(E$24:$E301),ROUND( D302,2))</f>
        <v>#REF!</v>
      </c>
      <c r="F302" s="25" t="e">
        <f t="shared" si="20"/>
        <v>#REF!</v>
      </c>
      <c r="G302" s="25" t="e">
        <f>IF(B302="","",IF(B302="totale",SUM(G$24:G301),F302))</f>
        <v>#REF!</v>
      </c>
      <c r="H302" s="25" t="e">
        <f>IF(B302="Totale",SUM($H$24:H301),IF(B302="","",(($I$16-F302))))</f>
        <v>#REF!</v>
      </c>
      <c r="I302" s="26" t="e">
        <f t="shared" si="21"/>
        <v>#REF!</v>
      </c>
      <c r="J302" s="111"/>
    </row>
    <row r="303" spans="2:10" ht="15" x14ac:dyDescent="0.3">
      <c r="B303" s="103" t="e">
        <f t="shared" si="18"/>
        <v>#REF!</v>
      </c>
      <c r="C303" s="52" t="e">
        <f t="shared" si="19"/>
        <v>#REF!</v>
      </c>
      <c r="D303" s="96" t="e">
        <f>IF(B303="Totale",SUM($D$24:D302),IF(B303="","",IF(B303=$I$15,$E$15-(SUM($D$24:D302)),(($A$6*(1/((1+$I$17)^($I$15-B302))))))))</f>
        <v>#REF!</v>
      </c>
      <c r="E303" s="25" t="e">
        <f>IF(B304="totale",SUM(E$24:$E302),ROUND( D303,2))</f>
        <v>#REF!</v>
      </c>
      <c r="F303" s="25" t="e">
        <f t="shared" si="20"/>
        <v>#REF!</v>
      </c>
      <c r="G303" s="25" t="e">
        <f>IF(B303="","",IF(B303="totale",SUM(G$24:G302),F303))</f>
        <v>#REF!</v>
      </c>
      <c r="H303" s="25" t="e">
        <f>IF(B303="Totale",SUM($H$24:H302),IF(B303="","",(($I$16-F303))))</f>
        <v>#REF!</v>
      </c>
      <c r="I303" s="26" t="e">
        <f t="shared" si="21"/>
        <v>#REF!</v>
      </c>
      <c r="J303" s="111"/>
    </row>
    <row r="304" spans="2:10" ht="15" x14ac:dyDescent="0.3">
      <c r="B304" s="103" t="e">
        <f t="shared" si="18"/>
        <v>#REF!</v>
      </c>
      <c r="C304" s="52" t="e">
        <f t="shared" si="19"/>
        <v>#REF!</v>
      </c>
      <c r="D304" s="96" t="e">
        <f>IF(B304="Totale",SUM($D$24:D303),IF(B304="","",IF(B304=$I$15,$E$15-(SUM($D$24:D303)),(($A$6*(1/((1+$I$17)^($I$15-B303))))))))</f>
        <v>#REF!</v>
      </c>
      <c r="E304" s="25" t="e">
        <f>IF(B305="totale",SUM(E$24:$E303),ROUND( D304,2))</f>
        <v>#REF!</v>
      </c>
      <c r="F304" s="25" t="e">
        <f t="shared" si="20"/>
        <v>#REF!</v>
      </c>
      <c r="G304" s="25" t="e">
        <f>IF(B304="","",IF(B304="totale",SUM(G$24:G303),F304))</f>
        <v>#REF!</v>
      </c>
      <c r="H304" s="25" t="e">
        <f>IF(B304="Totale",SUM($H$24:H303),IF(B304="","",(($I$16-F304))))</f>
        <v>#REF!</v>
      </c>
      <c r="I304" s="26" t="e">
        <f t="shared" si="21"/>
        <v>#REF!</v>
      </c>
      <c r="J304" s="111"/>
    </row>
    <row r="305" spans="2:10" ht="15" x14ac:dyDescent="0.3">
      <c r="B305" s="103" t="e">
        <f t="shared" si="18"/>
        <v>#REF!</v>
      </c>
      <c r="C305" s="52" t="e">
        <f t="shared" si="19"/>
        <v>#REF!</v>
      </c>
      <c r="D305" s="96" t="e">
        <f>IF(B305="Totale",SUM($D$24:D304),IF(B305="","",IF(B305=$I$15,$E$15-(SUM($D$24:D304)),(($A$6*(1/((1+$I$17)^($I$15-B304))))))))</f>
        <v>#REF!</v>
      </c>
      <c r="E305" s="25" t="e">
        <f>IF(B306="totale",SUM(E$24:$E304),ROUND( D305,2))</f>
        <v>#REF!</v>
      </c>
      <c r="F305" s="25" t="e">
        <f t="shared" si="20"/>
        <v>#REF!</v>
      </c>
      <c r="G305" s="25" t="e">
        <f>IF(B305="","",IF(B305="totale",SUM(G$24:G304),F305))</f>
        <v>#REF!</v>
      </c>
      <c r="H305" s="25" t="e">
        <f>IF(B305="Totale",SUM($H$24:H304),IF(B305="","",(($I$16-F305))))</f>
        <v>#REF!</v>
      </c>
      <c r="I305" s="26" t="e">
        <f t="shared" si="21"/>
        <v>#REF!</v>
      </c>
      <c r="J305" s="111"/>
    </row>
    <row r="306" spans="2:10" ht="15" x14ac:dyDescent="0.3">
      <c r="B306" s="103" t="e">
        <f t="shared" si="18"/>
        <v>#REF!</v>
      </c>
      <c r="C306" s="52" t="e">
        <f t="shared" si="19"/>
        <v>#REF!</v>
      </c>
      <c r="D306" s="96" t="e">
        <f>IF(B306="Totale",SUM($D$24:D305),IF(B306="","",IF(B306=$I$15,$E$15-(SUM($D$24:D305)),(($A$6*(1/((1+$I$17)^($I$15-B305))))))))</f>
        <v>#REF!</v>
      </c>
      <c r="E306" s="25" t="e">
        <f>IF(B307="totale",SUM(E$24:$E305),ROUND( D306,2))</f>
        <v>#REF!</v>
      </c>
      <c r="F306" s="25" t="e">
        <f t="shared" si="20"/>
        <v>#REF!</v>
      </c>
      <c r="G306" s="25" t="e">
        <f>IF(B306="","",IF(B306="totale",SUM(G$24:G305),F306))</f>
        <v>#REF!</v>
      </c>
      <c r="H306" s="25" t="e">
        <f>IF(B306="Totale",SUM($H$24:H305),IF(B306="","",(($I$16-F306))))</f>
        <v>#REF!</v>
      </c>
      <c r="I306" s="26" t="e">
        <f t="shared" si="21"/>
        <v>#REF!</v>
      </c>
      <c r="J306" s="111"/>
    </row>
    <row r="307" spans="2:10" ht="15" x14ac:dyDescent="0.3">
      <c r="B307" s="103" t="e">
        <f t="shared" si="18"/>
        <v>#REF!</v>
      </c>
      <c r="C307" s="52" t="e">
        <f t="shared" si="19"/>
        <v>#REF!</v>
      </c>
      <c r="D307" s="96" t="e">
        <f>IF(B307="Totale",SUM($D$24:D306),IF(B307="","",IF(B307=$I$15,$E$15-(SUM($D$24:D306)),(($A$6*(1/((1+$I$17)^($I$15-B306))))))))</f>
        <v>#REF!</v>
      </c>
      <c r="E307" s="25" t="e">
        <f>IF(B308="totale",SUM(E$24:$E306),ROUND( D307,2))</f>
        <v>#REF!</v>
      </c>
      <c r="F307" s="25" t="e">
        <f t="shared" si="20"/>
        <v>#REF!</v>
      </c>
      <c r="G307" s="25" t="e">
        <f>IF(B307="","",IF(B307="totale",SUM(G$24:G306),F307))</f>
        <v>#REF!</v>
      </c>
      <c r="H307" s="25" t="e">
        <f>IF(B307="Totale",SUM($H$24:H306),IF(B307="","",(($I$16-F307))))</f>
        <v>#REF!</v>
      </c>
      <c r="I307" s="26" t="e">
        <f t="shared" si="21"/>
        <v>#REF!</v>
      </c>
      <c r="J307" s="111"/>
    </row>
    <row r="308" spans="2:10" ht="15" x14ac:dyDescent="0.3">
      <c r="B308" s="103" t="e">
        <f t="shared" si="18"/>
        <v>#REF!</v>
      </c>
      <c r="C308" s="52" t="e">
        <f t="shared" si="19"/>
        <v>#REF!</v>
      </c>
      <c r="D308" s="96" t="e">
        <f>IF(B308="Totale",SUM($D$24:D307),IF(B308="","",IF(B308=$I$15,$E$15-(SUM($D$24:D307)),(($A$6*(1/((1+$I$17)^($I$15-B307))))))))</f>
        <v>#REF!</v>
      </c>
      <c r="E308" s="25" t="e">
        <f>IF(B309="totale",SUM(E$24:$E307),ROUND( D308,2))</f>
        <v>#REF!</v>
      </c>
      <c r="F308" s="25" t="e">
        <f t="shared" si="20"/>
        <v>#REF!</v>
      </c>
      <c r="G308" s="25" t="e">
        <f>IF(B308="","",IF(B308="totale",SUM(G$24:G307),F308))</f>
        <v>#REF!</v>
      </c>
      <c r="H308" s="25" t="e">
        <f>IF(B308="Totale",SUM($H$24:H307),IF(B308="","",(($I$16-F308))))</f>
        <v>#REF!</v>
      </c>
      <c r="I308" s="26" t="e">
        <f t="shared" si="21"/>
        <v>#REF!</v>
      </c>
      <c r="J308" s="111"/>
    </row>
    <row r="309" spans="2:10" ht="15" x14ac:dyDescent="0.3">
      <c r="B309" s="103" t="e">
        <f t="shared" si="18"/>
        <v>#REF!</v>
      </c>
      <c r="C309" s="52" t="e">
        <f t="shared" si="19"/>
        <v>#REF!</v>
      </c>
      <c r="D309" s="96" t="e">
        <f>IF(B309="Totale",SUM($D$24:D308),IF(B309="","",IF(B309=$I$15,$E$15-(SUM($D$24:D308)),(($A$6*(1/((1+$I$17)^($I$15-B308))))))))</f>
        <v>#REF!</v>
      </c>
      <c r="E309" s="25" t="e">
        <f>IF(B310="totale",SUM(E$24:$E308),ROUND( D309,2))</f>
        <v>#REF!</v>
      </c>
      <c r="F309" s="25" t="e">
        <f t="shared" si="20"/>
        <v>#REF!</v>
      </c>
      <c r="G309" s="25" t="e">
        <f>IF(B309="","",IF(B309="totale",SUM(G$24:G308),F309))</f>
        <v>#REF!</v>
      </c>
      <c r="H309" s="25" t="e">
        <f>IF(B309="Totale",SUM($H$24:H308),IF(B309="","",(($I$16-F309))))</f>
        <v>#REF!</v>
      </c>
      <c r="I309" s="26" t="e">
        <f t="shared" si="21"/>
        <v>#REF!</v>
      </c>
      <c r="J309" s="111"/>
    </row>
    <row r="310" spans="2:10" ht="15" x14ac:dyDescent="0.3">
      <c r="B310" s="103" t="e">
        <f t="shared" si="18"/>
        <v>#REF!</v>
      </c>
      <c r="C310" s="52" t="e">
        <f t="shared" si="19"/>
        <v>#REF!</v>
      </c>
      <c r="D310" s="96" t="e">
        <f>IF(B310="Totale",SUM($D$24:D309),IF(B310="","",IF(B310=$I$15,$E$15-(SUM($D$24:D309)),(($A$6*(1/((1+$I$17)^($I$15-B309))))))))</f>
        <v>#REF!</v>
      </c>
      <c r="E310" s="25" t="e">
        <f>IF(B311="totale",SUM(E$24:$E309),ROUND( D310,2))</f>
        <v>#REF!</v>
      </c>
      <c r="F310" s="25" t="e">
        <f t="shared" si="20"/>
        <v>#REF!</v>
      </c>
      <c r="G310" s="25" t="e">
        <f>IF(B310="","",IF(B310="totale",SUM(G$24:G309),F310))</f>
        <v>#REF!</v>
      </c>
      <c r="H310" s="25" t="e">
        <f>IF(B310="Totale",SUM($H$24:H309),IF(B310="","",(($I$16-F310))))</f>
        <v>#REF!</v>
      </c>
      <c r="I310" s="26" t="e">
        <f t="shared" si="21"/>
        <v>#REF!</v>
      </c>
      <c r="J310" s="111"/>
    </row>
    <row r="311" spans="2:10" ht="15" x14ac:dyDescent="0.3">
      <c r="B311" s="103" t="e">
        <f t="shared" si="18"/>
        <v>#REF!</v>
      </c>
      <c r="C311" s="52" t="e">
        <f t="shared" si="19"/>
        <v>#REF!</v>
      </c>
      <c r="D311" s="96" t="e">
        <f>IF(B311="Totale",SUM($D$24:D310),IF(B311="","",IF(B311=$I$15,$E$15-(SUM($D$24:D310)),(($A$6*(1/((1+$I$17)^($I$15-B310))))))))</f>
        <v>#REF!</v>
      </c>
      <c r="E311" s="25" t="e">
        <f>IF(B312="totale",SUM(E$24:$E310),ROUND( D311,2))</f>
        <v>#REF!</v>
      </c>
      <c r="F311" s="25" t="e">
        <f t="shared" si="20"/>
        <v>#REF!</v>
      </c>
      <c r="G311" s="25" t="e">
        <f>IF(B311="","",IF(B311="totale",SUM(G$24:G310),F311))</f>
        <v>#REF!</v>
      </c>
      <c r="H311" s="25" t="e">
        <f>IF(B311="Totale",SUM($H$24:H310),IF(B311="","",(($I$16-F311))))</f>
        <v>#REF!</v>
      </c>
      <c r="I311" s="26" t="e">
        <f t="shared" si="21"/>
        <v>#REF!</v>
      </c>
      <c r="J311" s="111"/>
    </row>
    <row r="312" spans="2:10" ht="15" x14ac:dyDescent="0.3">
      <c r="B312" s="103" t="e">
        <f t="shared" si="18"/>
        <v>#REF!</v>
      </c>
      <c r="C312" s="52" t="e">
        <f t="shared" si="19"/>
        <v>#REF!</v>
      </c>
      <c r="D312" s="96" t="e">
        <f>IF(B312="Totale",SUM($D$24:D311),IF(B312="","",IF(B312=$I$15,$E$15-(SUM($D$24:D311)),(($A$6*(1/((1+$I$17)^($I$15-B311))))))))</f>
        <v>#REF!</v>
      </c>
      <c r="E312" s="25" t="e">
        <f>IF(B313="totale",SUM(E$24:$E311),ROUND( D312,2))</f>
        <v>#REF!</v>
      </c>
      <c r="F312" s="25" t="e">
        <f t="shared" si="20"/>
        <v>#REF!</v>
      </c>
      <c r="G312" s="25" t="e">
        <f>IF(B312="","",IF(B312="totale",SUM(G$24:G311),F312))</f>
        <v>#REF!</v>
      </c>
      <c r="H312" s="25" t="e">
        <f>IF(B312="Totale",SUM($H$24:H311),IF(B312="","",(($I$16-F312))))</f>
        <v>#REF!</v>
      </c>
      <c r="I312" s="26" t="e">
        <f t="shared" si="21"/>
        <v>#REF!</v>
      </c>
      <c r="J312" s="111"/>
    </row>
    <row r="313" spans="2:10" ht="15" x14ac:dyDescent="0.3">
      <c r="B313" s="103" t="e">
        <f t="shared" si="18"/>
        <v>#REF!</v>
      </c>
      <c r="C313" s="52" t="e">
        <f t="shared" si="19"/>
        <v>#REF!</v>
      </c>
      <c r="D313" s="96" t="e">
        <f>IF(B313="Totale",SUM($D$24:D312),IF(B313="","",IF(B313=$I$15,$E$15-(SUM($D$24:D312)),(($A$6*(1/((1+$I$17)^($I$15-B312))))))))</f>
        <v>#REF!</v>
      </c>
      <c r="E313" s="25" t="e">
        <f>IF(B314="totale",SUM(E$24:$E312),ROUND( D313,2))</f>
        <v>#REF!</v>
      </c>
      <c r="F313" s="25" t="e">
        <f t="shared" si="20"/>
        <v>#REF!</v>
      </c>
      <c r="G313" s="25" t="e">
        <f>IF(B313="","",IF(B313="totale",SUM(G$24:G312),F313))</f>
        <v>#REF!</v>
      </c>
      <c r="H313" s="25" t="e">
        <f>IF(B313="Totale",SUM($H$24:H312),IF(B313="","",(($I$16-F313))))</f>
        <v>#REF!</v>
      </c>
      <c r="I313" s="26" t="e">
        <f t="shared" si="21"/>
        <v>#REF!</v>
      </c>
      <c r="J313" s="111"/>
    </row>
    <row r="314" spans="2:10" ht="15" x14ac:dyDescent="0.3">
      <c r="B314" s="103" t="e">
        <f t="shared" si="18"/>
        <v>#REF!</v>
      </c>
      <c r="C314" s="52" t="e">
        <f t="shared" si="19"/>
        <v>#REF!</v>
      </c>
      <c r="D314" s="96" t="e">
        <f>IF(B314="Totale",SUM($D$24:D313),IF(B314="","",IF(B314=$I$15,$E$15-(SUM($D$24:D313)),(($A$6*(1/((1+$I$17)^($I$15-B313))))))))</f>
        <v>#REF!</v>
      </c>
      <c r="E314" s="25" t="e">
        <f>IF(B315="totale",SUM(E$24:$E313),ROUND( D314,2))</f>
        <v>#REF!</v>
      </c>
      <c r="F314" s="25" t="e">
        <f t="shared" si="20"/>
        <v>#REF!</v>
      </c>
      <c r="G314" s="25" t="e">
        <f>IF(B314="","",IF(B314="totale",SUM(G$24:G313),F314))</f>
        <v>#REF!</v>
      </c>
      <c r="H314" s="25" t="e">
        <f>IF(B314="Totale",SUM($H$24:H313),IF(B314="","",(($I$16-F314))))</f>
        <v>#REF!</v>
      </c>
      <c r="I314" s="26" t="e">
        <f t="shared" si="21"/>
        <v>#REF!</v>
      </c>
      <c r="J314" s="111"/>
    </row>
    <row r="315" spans="2:10" ht="15" x14ac:dyDescent="0.3">
      <c r="B315" s="103" t="e">
        <f t="shared" si="18"/>
        <v>#REF!</v>
      </c>
      <c r="C315" s="52" t="e">
        <f t="shared" si="19"/>
        <v>#REF!</v>
      </c>
      <c r="D315" s="96" t="e">
        <f>IF(B315="Totale",SUM($D$24:D314),IF(B315="","",IF(B315=$I$15,$E$15-(SUM($D$24:D314)),(($A$6*(1/((1+$I$17)^($I$15-B314))))))))</f>
        <v>#REF!</v>
      </c>
      <c r="E315" s="25" t="e">
        <f>IF(B316="totale",SUM(E$24:$E314),ROUND( D315,2))</f>
        <v>#REF!</v>
      </c>
      <c r="F315" s="25" t="e">
        <f t="shared" si="20"/>
        <v>#REF!</v>
      </c>
      <c r="G315" s="25" t="e">
        <f>IF(B315="","",IF(B315="totale",SUM(G$24:G314),F315))</f>
        <v>#REF!</v>
      </c>
      <c r="H315" s="25" t="e">
        <f>IF(B315="Totale",SUM($H$24:H314),IF(B315="","",(($I$16-F315))))</f>
        <v>#REF!</v>
      </c>
      <c r="I315" s="26" t="e">
        <f t="shared" si="21"/>
        <v>#REF!</v>
      </c>
      <c r="J315" s="111"/>
    </row>
    <row r="316" spans="2:10" ht="15" x14ac:dyDescent="0.3">
      <c r="B316" s="103" t="e">
        <f t="shared" si="18"/>
        <v>#REF!</v>
      </c>
      <c r="C316" s="52" t="e">
        <f t="shared" si="19"/>
        <v>#REF!</v>
      </c>
      <c r="D316" s="96" t="e">
        <f>IF(B316="Totale",SUM($D$24:D315),IF(B316="","",IF(B316=$I$15,$E$15-(SUM($D$24:D315)),(($A$6*(1/((1+$I$17)^($I$15-B315))))))))</f>
        <v>#REF!</v>
      </c>
      <c r="E316" s="25" t="e">
        <f>IF(B317="totale",SUM(E$24:$E315),ROUND( D316,2))</f>
        <v>#REF!</v>
      </c>
      <c r="F316" s="25" t="e">
        <f t="shared" si="20"/>
        <v>#REF!</v>
      </c>
      <c r="G316" s="25" t="e">
        <f>IF(B316="","",IF(B316="totale",SUM(G$24:G315),F316))</f>
        <v>#REF!</v>
      </c>
      <c r="H316" s="25" t="e">
        <f>IF(B316="Totale",SUM($H$24:H315),IF(B316="","",(($I$16-F316))))</f>
        <v>#REF!</v>
      </c>
      <c r="I316" s="26" t="e">
        <f t="shared" si="21"/>
        <v>#REF!</v>
      </c>
      <c r="J316" s="111"/>
    </row>
    <row r="317" spans="2:10" ht="15" x14ac:dyDescent="0.3">
      <c r="B317" s="103" t="e">
        <f t="shared" si="18"/>
        <v>#REF!</v>
      </c>
      <c r="C317" s="52" t="e">
        <f t="shared" si="19"/>
        <v>#REF!</v>
      </c>
      <c r="D317" s="96" t="e">
        <f>IF(B317="Totale",SUM($D$24:D316),IF(B317="","",IF(B317=$I$15,$E$15-(SUM($D$24:D316)),(($A$6*(1/((1+$I$17)^($I$15-B316))))))))</f>
        <v>#REF!</v>
      </c>
      <c r="E317" s="25" t="e">
        <f>IF(B318="totale",SUM(E$24:$E316),ROUND( D317,2))</f>
        <v>#REF!</v>
      </c>
      <c r="F317" s="25" t="e">
        <f t="shared" si="20"/>
        <v>#REF!</v>
      </c>
      <c r="G317" s="25" t="e">
        <f>IF(B317="","",IF(B317="totale",SUM(G$24:G316),F317))</f>
        <v>#REF!</v>
      </c>
      <c r="H317" s="25" t="e">
        <f>IF(B317="Totale",SUM($H$24:H316),IF(B317="","",(($I$16-F317))))</f>
        <v>#REF!</v>
      </c>
      <c r="I317" s="26" t="e">
        <f t="shared" si="21"/>
        <v>#REF!</v>
      </c>
      <c r="J317" s="111"/>
    </row>
    <row r="318" spans="2:10" ht="15" x14ac:dyDescent="0.3">
      <c r="B318" s="103" t="e">
        <f t="shared" si="18"/>
        <v>#REF!</v>
      </c>
      <c r="C318" s="52" t="e">
        <f t="shared" si="19"/>
        <v>#REF!</v>
      </c>
      <c r="D318" s="96" t="e">
        <f>IF(B318="Totale",SUM($D$24:D317),IF(B318="","",IF(B318=$I$15,$E$15-(SUM($D$24:D317)),(($A$6*(1/((1+$I$17)^($I$15-B317))))))))</f>
        <v>#REF!</v>
      </c>
      <c r="E318" s="25" t="e">
        <f>IF(B319="totale",SUM(E$24:$E317),ROUND( D318,2))</f>
        <v>#REF!</v>
      </c>
      <c r="F318" s="25" t="e">
        <f t="shared" si="20"/>
        <v>#REF!</v>
      </c>
      <c r="G318" s="25" t="e">
        <f>IF(B318="","",IF(B318="totale",SUM(G$24:G317),F318))</f>
        <v>#REF!</v>
      </c>
      <c r="H318" s="25" t="e">
        <f>IF(B318="Totale",SUM($H$24:H317),IF(B318="","",(($I$16-F318))))</f>
        <v>#REF!</v>
      </c>
      <c r="I318" s="26" t="e">
        <f t="shared" si="21"/>
        <v>#REF!</v>
      </c>
      <c r="J318" s="111"/>
    </row>
    <row r="319" spans="2:10" ht="15" x14ac:dyDescent="0.3">
      <c r="B319" s="103" t="e">
        <f t="shared" si="18"/>
        <v>#REF!</v>
      </c>
      <c r="C319" s="52" t="e">
        <f t="shared" si="19"/>
        <v>#REF!</v>
      </c>
      <c r="D319" s="96" t="e">
        <f>IF(B319="Totale",SUM($D$24:D318),IF(B319="","",IF(B319=$I$15,$E$15-(SUM($D$24:D318)),(($A$6*(1/((1+$I$17)^($I$15-B318))))))))</f>
        <v>#REF!</v>
      </c>
      <c r="E319" s="25" t="e">
        <f>IF(B320="totale",SUM(E$24:$E318),ROUND( D319,2))</f>
        <v>#REF!</v>
      </c>
      <c r="F319" s="25" t="e">
        <f t="shared" si="20"/>
        <v>#REF!</v>
      </c>
      <c r="G319" s="25" t="e">
        <f>IF(B319="","",IF(B319="totale",SUM(G$24:G318),F319))</f>
        <v>#REF!</v>
      </c>
      <c r="H319" s="25" t="e">
        <f>IF(B319="Totale",SUM($H$24:H318),IF(B319="","",(($I$16-F319))))</f>
        <v>#REF!</v>
      </c>
      <c r="I319" s="26" t="e">
        <f t="shared" si="21"/>
        <v>#REF!</v>
      </c>
      <c r="J319" s="111"/>
    </row>
    <row r="320" spans="2:10" ht="15" x14ac:dyDescent="0.3">
      <c r="B320" s="103" t="e">
        <f t="shared" si="18"/>
        <v>#REF!</v>
      </c>
      <c r="C320" s="52" t="e">
        <f t="shared" si="19"/>
        <v>#REF!</v>
      </c>
      <c r="D320" s="96" t="e">
        <f>IF(B320="Totale",SUM($D$24:D319),IF(B320="","",IF(B320=$I$15,$E$15-(SUM($D$24:D319)),(($A$6*(1/((1+$I$17)^($I$15-B319))))))))</f>
        <v>#REF!</v>
      </c>
      <c r="E320" s="25" t="e">
        <f>IF(B321="totale",SUM(E$24:$E319),ROUND( D320,2))</f>
        <v>#REF!</v>
      </c>
      <c r="F320" s="25" t="e">
        <f t="shared" si="20"/>
        <v>#REF!</v>
      </c>
      <c r="G320" s="25" t="e">
        <f>IF(B320="","",IF(B320="totale",SUM(G$24:G319),F320))</f>
        <v>#REF!</v>
      </c>
      <c r="H320" s="25" t="e">
        <f>IF(B320="Totale",SUM($H$24:H319),IF(B320="","",(($I$16-F320))))</f>
        <v>#REF!</v>
      </c>
      <c r="I320" s="26" t="e">
        <f t="shared" si="21"/>
        <v>#REF!</v>
      </c>
      <c r="J320" s="111"/>
    </row>
    <row r="321" spans="2:10" ht="15" x14ac:dyDescent="0.3">
      <c r="B321" s="103" t="e">
        <f t="shared" si="18"/>
        <v>#REF!</v>
      </c>
      <c r="C321" s="52" t="e">
        <f t="shared" si="19"/>
        <v>#REF!</v>
      </c>
      <c r="D321" s="96" t="e">
        <f>IF(B321="Totale",SUM($D$24:D320),IF(B321="","",IF(B321=$I$15,$E$15-(SUM($D$24:D320)),(($A$6*(1/((1+$I$17)^($I$15-B320))))))))</f>
        <v>#REF!</v>
      </c>
      <c r="E321" s="25" t="e">
        <f>IF(B322="totale",SUM(E$24:$E320),ROUND( D321,2))</f>
        <v>#REF!</v>
      </c>
      <c r="F321" s="25" t="e">
        <f t="shared" si="20"/>
        <v>#REF!</v>
      </c>
      <c r="G321" s="25" t="e">
        <f>IF(B321="","",IF(B321="totale",SUM(G$24:G320),F321))</f>
        <v>#REF!</v>
      </c>
      <c r="H321" s="25" t="e">
        <f>IF(B321="Totale",SUM($H$24:H320),IF(B321="","",(($I$16-F321))))</f>
        <v>#REF!</v>
      </c>
      <c r="I321" s="26" t="e">
        <f t="shared" si="21"/>
        <v>#REF!</v>
      </c>
      <c r="J321" s="111"/>
    </row>
    <row r="322" spans="2:10" ht="15" x14ac:dyDescent="0.3">
      <c r="B322" s="103" t="e">
        <f t="shared" si="18"/>
        <v>#REF!</v>
      </c>
      <c r="C322" s="52" t="e">
        <f t="shared" si="19"/>
        <v>#REF!</v>
      </c>
      <c r="D322" s="96" t="e">
        <f>IF(B322="Totale",SUM($D$24:D321),IF(B322="","",IF(B322=$I$15,$E$15-(SUM($D$24:D321)),(($A$6*(1/((1+$I$17)^($I$15-B321))))))))</f>
        <v>#REF!</v>
      </c>
      <c r="E322" s="25" t="e">
        <f>IF(B323="totale",SUM(E$24:$E321),ROUND( D322,2))</f>
        <v>#REF!</v>
      </c>
      <c r="F322" s="25" t="e">
        <f t="shared" si="20"/>
        <v>#REF!</v>
      </c>
      <c r="G322" s="25" t="e">
        <f>IF(B322="","",IF(B322="totale",SUM(G$24:G321),F322))</f>
        <v>#REF!</v>
      </c>
      <c r="H322" s="25" t="e">
        <f>IF(B322="Totale",SUM($H$24:H321),IF(B322="","",(($I$16-F322))))</f>
        <v>#REF!</v>
      </c>
      <c r="I322" s="26" t="e">
        <f t="shared" si="21"/>
        <v>#REF!</v>
      </c>
      <c r="J322" s="111"/>
    </row>
    <row r="323" spans="2:10" ht="15" x14ac:dyDescent="0.3">
      <c r="B323" s="103" t="e">
        <f t="shared" si="18"/>
        <v>#REF!</v>
      </c>
      <c r="C323" s="52" t="e">
        <f t="shared" si="19"/>
        <v>#REF!</v>
      </c>
      <c r="D323" s="96" t="e">
        <f>IF(B323="Totale",SUM($D$24:D322),IF(B323="","",IF(B323=$I$15,$E$15-(SUM($D$24:D322)),(($A$6*(1/((1+$I$17)^($I$15-B322))))))))</f>
        <v>#REF!</v>
      </c>
      <c r="E323" s="25" t="e">
        <f>IF(B324="totale",SUM(E$24:$E322),ROUND( D323,2))</f>
        <v>#REF!</v>
      </c>
      <c r="F323" s="25" t="e">
        <f t="shared" si="20"/>
        <v>#REF!</v>
      </c>
      <c r="G323" s="25" t="e">
        <f>IF(B323="","",IF(B323="totale",SUM(G$24:G322),F323))</f>
        <v>#REF!</v>
      </c>
      <c r="H323" s="25" t="e">
        <f>IF(B323="Totale",SUM($H$24:H322),IF(B323="","",(($I$16-F323))))</f>
        <v>#REF!</v>
      </c>
      <c r="I323" s="26" t="e">
        <f t="shared" si="21"/>
        <v>#REF!</v>
      </c>
      <c r="J323" s="111"/>
    </row>
    <row r="324" spans="2:10" ht="15" x14ac:dyDescent="0.3">
      <c r="B324" s="103" t="e">
        <f t="shared" si="18"/>
        <v>#REF!</v>
      </c>
      <c r="C324" s="52" t="e">
        <f t="shared" si="19"/>
        <v>#REF!</v>
      </c>
      <c r="D324" s="96" t="e">
        <f>IF(B324="Totale",SUM($D$24:D323),IF(B324="","",IF(B324=$I$15,$E$15-(SUM($D$24:D323)),(($A$6*(1/((1+$I$17)^($I$15-B323))))))))</f>
        <v>#REF!</v>
      </c>
      <c r="E324" s="25" t="e">
        <f>IF(B325="totale",SUM(E$24:$E323),ROUND( D324,2))</f>
        <v>#REF!</v>
      </c>
      <c r="F324" s="25" t="e">
        <f t="shared" si="20"/>
        <v>#REF!</v>
      </c>
      <c r="G324" s="25" t="e">
        <f>IF(B324="","",IF(B324="totale",SUM(G$24:G323),F324))</f>
        <v>#REF!</v>
      </c>
      <c r="H324" s="25" t="e">
        <f>IF(B324="Totale",SUM($H$24:H323),IF(B324="","",(($I$16-F324))))</f>
        <v>#REF!</v>
      </c>
      <c r="I324" s="26" t="e">
        <f t="shared" si="21"/>
        <v>#REF!</v>
      </c>
      <c r="J324" s="111"/>
    </row>
    <row r="325" spans="2:10" ht="15" x14ac:dyDescent="0.3">
      <c r="B325" s="103" t="e">
        <f t="shared" si="18"/>
        <v>#REF!</v>
      </c>
      <c r="C325" s="52" t="e">
        <f t="shared" si="19"/>
        <v>#REF!</v>
      </c>
      <c r="D325" s="96" t="e">
        <f>IF(B325="Totale",SUM($D$24:D324),IF(B325="","",IF(B325=$I$15,$E$15-(SUM($D$24:D324)),(($A$6*(1/((1+$I$17)^($I$15-B324))))))))</f>
        <v>#REF!</v>
      </c>
      <c r="E325" s="25" t="e">
        <f>IF(B326="totale",SUM(E$24:$E324),ROUND( D325,2))</f>
        <v>#REF!</v>
      </c>
      <c r="F325" s="25" t="e">
        <f t="shared" si="20"/>
        <v>#REF!</v>
      </c>
      <c r="G325" s="25" t="e">
        <f>IF(B325="","",IF(B325="totale",SUM(G$24:G324),F325))</f>
        <v>#REF!</v>
      </c>
      <c r="H325" s="25" t="e">
        <f>IF(B325="Totale",SUM($H$24:H324),IF(B325="","",(($I$16-F325))))</f>
        <v>#REF!</v>
      </c>
      <c r="I325" s="26" t="e">
        <f t="shared" si="21"/>
        <v>#REF!</v>
      </c>
      <c r="J325" s="111"/>
    </row>
    <row r="326" spans="2:10" ht="15" x14ac:dyDescent="0.3">
      <c r="B326" s="103" t="e">
        <f t="shared" si="18"/>
        <v>#REF!</v>
      </c>
      <c r="C326" s="52" t="e">
        <f t="shared" si="19"/>
        <v>#REF!</v>
      </c>
      <c r="D326" s="96" t="e">
        <f>IF(B326="Totale",SUM($D$24:D325),IF(B326="","",IF(B326=$I$15,$E$15-(SUM($D$24:D325)),(($A$6*(1/((1+$I$17)^($I$15-B325))))))))</f>
        <v>#REF!</v>
      </c>
      <c r="E326" s="25" t="e">
        <f>IF(B327="totale",SUM(E$24:$E325),ROUND( D326,2))</f>
        <v>#REF!</v>
      </c>
      <c r="F326" s="25" t="e">
        <f t="shared" si="20"/>
        <v>#REF!</v>
      </c>
      <c r="G326" s="25" t="e">
        <f>IF(B326="","",IF(B326="totale",SUM(G$24:G325),F326))</f>
        <v>#REF!</v>
      </c>
      <c r="H326" s="25" t="e">
        <f>IF(B326="Totale",SUM($H$24:H325),IF(B326="","",(($I$16-F326))))</f>
        <v>#REF!</v>
      </c>
      <c r="I326" s="26" t="e">
        <f t="shared" si="21"/>
        <v>#REF!</v>
      </c>
      <c r="J326" s="111"/>
    </row>
    <row r="327" spans="2:10" ht="15" x14ac:dyDescent="0.3">
      <c r="B327" s="103" t="e">
        <f t="shared" si="18"/>
        <v>#REF!</v>
      </c>
      <c r="C327" s="52" t="e">
        <f t="shared" si="19"/>
        <v>#REF!</v>
      </c>
      <c r="D327" s="96" t="e">
        <f>IF(B327="Totale",SUM($D$24:D326),IF(B327="","",IF(B327=$I$15,$E$15-(SUM($D$24:D326)),(($A$6*(1/((1+$I$17)^($I$15-B326))))))))</f>
        <v>#REF!</v>
      </c>
      <c r="E327" s="25" t="e">
        <f>IF(B328="totale",SUM(E$24:$E326),ROUND( D327,2))</f>
        <v>#REF!</v>
      </c>
      <c r="F327" s="25" t="e">
        <f t="shared" si="20"/>
        <v>#REF!</v>
      </c>
      <c r="G327" s="25" t="e">
        <f>IF(B327="","",IF(B327="totale",SUM(G$24:G326),F327))</f>
        <v>#REF!</v>
      </c>
      <c r="H327" s="25" t="e">
        <f>IF(B327="Totale",SUM($H$24:H326),IF(B327="","",(($I$16-F327))))</f>
        <v>#REF!</v>
      </c>
      <c r="I327" s="26" t="e">
        <f t="shared" si="21"/>
        <v>#REF!</v>
      </c>
      <c r="J327" s="111"/>
    </row>
    <row r="328" spans="2:10" ht="15" x14ac:dyDescent="0.3">
      <c r="B328" s="103" t="e">
        <f t="shared" si="18"/>
        <v>#REF!</v>
      </c>
      <c r="C328" s="52" t="e">
        <f t="shared" si="19"/>
        <v>#REF!</v>
      </c>
      <c r="D328" s="96" t="e">
        <f>IF(B328="Totale",SUM($D$24:D327),IF(B328="","",IF(B328=$I$15,$E$15-(SUM($D$24:D327)),(($A$6*(1/((1+$I$17)^($I$15-B327))))))))</f>
        <v>#REF!</v>
      </c>
      <c r="E328" s="25" t="e">
        <f>IF(B329="totale",SUM(E$24:$E327),ROUND( D328,2))</f>
        <v>#REF!</v>
      </c>
      <c r="F328" s="25" t="e">
        <f t="shared" si="20"/>
        <v>#REF!</v>
      </c>
      <c r="G328" s="25" t="e">
        <f>IF(B328="","",IF(B328="totale",SUM(G$24:G327),F328))</f>
        <v>#REF!</v>
      </c>
      <c r="H328" s="25" t="e">
        <f>IF(B328="Totale",SUM($H$24:H327),IF(B328="","",(($I$16-F328))))</f>
        <v>#REF!</v>
      </c>
      <c r="I328" s="26" t="e">
        <f t="shared" si="21"/>
        <v>#REF!</v>
      </c>
      <c r="J328" s="111"/>
    </row>
    <row r="329" spans="2:10" ht="15" x14ac:dyDescent="0.3">
      <c r="B329" s="103" t="e">
        <f t="shared" si="18"/>
        <v>#REF!</v>
      </c>
      <c r="C329" s="52" t="e">
        <f t="shared" si="19"/>
        <v>#REF!</v>
      </c>
      <c r="D329" s="96" t="e">
        <f>IF(B329="Totale",SUM($D$24:D328),IF(B329="","",IF(B329=$I$15,$E$15-(SUM($D$24:D328)),(($A$6*(1/((1+$I$17)^($I$15-B328))))))))</f>
        <v>#REF!</v>
      </c>
      <c r="E329" s="25" t="e">
        <f>IF(B330="totale",SUM(E$24:$E328),ROUND( D329,2))</f>
        <v>#REF!</v>
      </c>
      <c r="F329" s="25" t="e">
        <f t="shared" si="20"/>
        <v>#REF!</v>
      </c>
      <c r="G329" s="25" t="e">
        <f>IF(B329="","",IF(B329="totale",SUM(G$24:G328),F329))</f>
        <v>#REF!</v>
      </c>
      <c r="H329" s="25" t="e">
        <f>IF(B329="Totale",SUM($H$24:H328),IF(B329="","",(($I$16-F329))))</f>
        <v>#REF!</v>
      </c>
      <c r="I329" s="26" t="e">
        <f t="shared" si="21"/>
        <v>#REF!</v>
      </c>
      <c r="J329" s="111"/>
    </row>
    <row r="330" spans="2:10" ht="15" x14ac:dyDescent="0.3">
      <c r="B330" s="103" t="e">
        <f t="shared" si="18"/>
        <v>#REF!</v>
      </c>
      <c r="C330" s="52" t="e">
        <f t="shared" si="19"/>
        <v>#REF!</v>
      </c>
      <c r="D330" s="96" t="e">
        <f>IF(B330="Totale",SUM($D$24:D329),IF(B330="","",IF(B330=$I$15,$E$15-(SUM($D$24:D329)),(($A$6*(1/((1+$I$17)^($I$15-B329))))))))</f>
        <v>#REF!</v>
      </c>
      <c r="E330" s="25" t="e">
        <f>IF(B331="totale",SUM(E$24:$E329),ROUND( D330,2))</f>
        <v>#REF!</v>
      </c>
      <c r="F330" s="25" t="e">
        <f t="shared" si="20"/>
        <v>#REF!</v>
      </c>
      <c r="G330" s="25" t="e">
        <f>IF(B330="","",IF(B330="totale",SUM(G$24:G329),F330))</f>
        <v>#REF!</v>
      </c>
      <c r="H330" s="25" t="e">
        <f>IF(B330="Totale",SUM($H$24:H329),IF(B330="","",(($I$16-F330))))</f>
        <v>#REF!</v>
      </c>
      <c r="I330" s="26" t="e">
        <f t="shared" si="21"/>
        <v>#REF!</v>
      </c>
      <c r="J330" s="111"/>
    </row>
    <row r="331" spans="2:10" ht="15" x14ac:dyDescent="0.3">
      <c r="B331" s="103" t="e">
        <f t="shared" si="18"/>
        <v>#REF!</v>
      </c>
      <c r="C331" s="52" t="e">
        <f t="shared" si="19"/>
        <v>#REF!</v>
      </c>
      <c r="D331" s="96" t="e">
        <f>IF(B331="Totale",SUM($D$24:D330),IF(B331="","",IF(B331=$I$15,$E$15-(SUM($D$24:D330)),(($A$6*(1/((1+$I$17)^($I$15-B330))))))))</f>
        <v>#REF!</v>
      </c>
      <c r="E331" s="25" t="e">
        <f>IF(B332="totale",SUM(E$24:$E330),ROUND( D331,2))</f>
        <v>#REF!</v>
      </c>
      <c r="F331" s="25" t="e">
        <f t="shared" si="20"/>
        <v>#REF!</v>
      </c>
      <c r="G331" s="25" t="e">
        <f>IF(B331="","",IF(B331="totale",SUM(G$24:G330),F331))</f>
        <v>#REF!</v>
      </c>
      <c r="H331" s="25" t="e">
        <f>IF(B331="Totale",SUM($H$24:H330),IF(B331="","",(($I$16-F331))))</f>
        <v>#REF!</v>
      </c>
      <c r="I331" s="26" t="e">
        <f t="shared" si="21"/>
        <v>#REF!</v>
      </c>
      <c r="J331" s="111"/>
    </row>
    <row r="332" spans="2:10" ht="15" x14ac:dyDescent="0.3">
      <c r="B332" s="103" t="e">
        <f t="shared" si="18"/>
        <v>#REF!</v>
      </c>
      <c r="C332" s="52" t="e">
        <f t="shared" si="19"/>
        <v>#REF!</v>
      </c>
      <c r="D332" s="96" t="e">
        <f>IF(B332="Totale",SUM($D$24:D331),IF(B332="","",IF(B332=$I$15,$E$15-(SUM($D$24:D331)),(($A$6*(1/((1+$I$17)^($I$15-B331))))))))</f>
        <v>#REF!</v>
      </c>
      <c r="E332" s="25" t="e">
        <f>IF(B333="totale",SUM(E$24:$E331),ROUND( D332,2))</f>
        <v>#REF!</v>
      </c>
      <c r="F332" s="25" t="e">
        <f t="shared" si="20"/>
        <v>#REF!</v>
      </c>
      <c r="G332" s="25" t="e">
        <f>IF(B332="","",IF(B332="totale",SUM(G$24:G331),F332))</f>
        <v>#REF!</v>
      </c>
      <c r="H332" s="25" t="e">
        <f>IF(B332="Totale",SUM($H$24:H331),IF(B332="","",(($I$16-F332))))</f>
        <v>#REF!</v>
      </c>
      <c r="I332" s="26" t="e">
        <f t="shared" si="21"/>
        <v>#REF!</v>
      </c>
      <c r="J332" s="111"/>
    </row>
    <row r="333" spans="2:10" ht="15" x14ac:dyDescent="0.3">
      <c r="B333" s="103" t="e">
        <f t="shared" si="18"/>
        <v>#REF!</v>
      </c>
      <c r="C333" s="52" t="e">
        <f t="shared" si="19"/>
        <v>#REF!</v>
      </c>
      <c r="D333" s="96" t="e">
        <f>IF(B333="Totale",SUM($D$24:D332),IF(B333="","",IF(B333=$I$15,$E$15-(SUM($D$24:D332)),(($A$6*(1/((1+$I$17)^($I$15-B332))))))))</f>
        <v>#REF!</v>
      </c>
      <c r="E333" s="25" t="e">
        <f>IF(B334="totale",SUM(E$24:$E332),ROUND( D333,2))</f>
        <v>#REF!</v>
      </c>
      <c r="F333" s="25" t="e">
        <f t="shared" si="20"/>
        <v>#REF!</v>
      </c>
      <c r="G333" s="25" t="e">
        <f>IF(B333="","",IF(B333="totale",SUM(G$24:G332),F333))</f>
        <v>#REF!</v>
      </c>
      <c r="H333" s="25" t="e">
        <f>IF(B333="Totale",SUM($H$24:H332),IF(B333="","",(($I$16-F333))))</f>
        <v>#REF!</v>
      </c>
      <c r="I333" s="26" t="e">
        <f t="shared" si="21"/>
        <v>#REF!</v>
      </c>
      <c r="J333" s="111"/>
    </row>
    <row r="334" spans="2:10" ht="15" x14ac:dyDescent="0.3">
      <c r="B334" s="103" t="e">
        <f t="shared" si="18"/>
        <v>#REF!</v>
      </c>
      <c r="C334" s="52" t="e">
        <f t="shared" si="19"/>
        <v>#REF!</v>
      </c>
      <c r="D334" s="96" t="e">
        <f>IF(B334="Totale",SUM($D$24:D333),IF(B334="","",IF(B334=$I$15,$E$15-(SUM($D$24:D333)),(($A$6*(1/((1+$I$17)^($I$15-B333))))))))</f>
        <v>#REF!</v>
      </c>
      <c r="E334" s="25" t="e">
        <f>IF(B335="totale",SUM(E$24:$E333),ROUND( D334,2))</f>
        <v>#REF!</v>
      </c>
      <c r="F334" s="25" t="e">
        <f t="shared" si="20"/>
        <v>#REF!</v>
      </c>
      <c r="G334" s="25" t="e">
        <f>IF(B334="","",IF(B334="totale",SUM(G$24:G333),F334))</f>
        <v>#REF!</v>
      </c>
      <c r="H334" s="25" t="e">
        <f>IF(B334="Totale",SUM($H$24:H333),IF(B334="","",(($I$16-F334))))</f>
        <v>#REF!</v>
      </c>
      <c r="I334" s="26" t="e">
        <f t="shared" si="21"/>
        <v>#REF!</v>
      </c>
      <c r="J334" s="111"/>
    </row>
    <row r="335" spans="2:10" ht="15" x14ac:dyDescent="0.3">
      <c r="B335" s="103" t="e">
        <f t="shared" si="18"/>
        <v>#REF!</v>
      </c>
      <c r="C335" s="52" t="e">
        <f t="shared" si="19"/>
        <v>#REF!</v>
      </c>
      <c r="D335" s="96" t="e">
        <f>IF(B335="Totale",SUM($D$24:D334),IF(B335="","",IF(B335=$I$15,$E$15-(SUM($D$24:D334)),(($A$6*(1/((1+$I$17)^($I$15-B334))))))))</f>
        <v>#REF!</v>
      </c>
      <c r="E335" s="25" t="e">
        <f>IF(B336="totale",SUM(E$24:$E334),ROUND( D335,2))</f>
        <v>#REF!</v>
      </c>
      <c r="F335" s="25" t="e">
        <f t="shared" si="20"/>
        <v>#REF!</v>
      </c>
      <c r="G335" s="25" t="e">
        <f>IF(B335="","",IF(B335="totale",SUM(G$24:G334),F335))</f>
        <v>#REF!</v>
      </c>
      <c r="H335" s="25" t="e">
        <f>IF(B335="Totale",SUM($H$24:H334),IF(B335="","",(($I$16-F335))))</f>
        <v>#REF!</v>
      </c>
      <c r="I335" s="26" t="e">
        <f t="shared" si="21"/>
        <v>#REF!</v>
      </c>
      <c r="J335" s="111"/>
    </row>
    <row r="336" spans="2:10" ht="15" x14ac:dyDescent="0.3">
      <c r="B336" s="103" t="e">
        <f t="shared" si="18"/>
        <v>#REF!</v>
      </c>
      <c r="C336" s="52" t="e">
        <f t="shared" si="19"/>
        <v>#REF!</v>
      </c>
      <c r="D336" s="96" t="e">
        <f>IF(B336="Totale",SUM($D$24:D335),IF(B336="","",IF(B336=$I$15,$E$15-(SUM($D$24:D335)),(($A$6*(1/((1+$I$17)^($I$15-B335))))))))</f>
        <v>#REF!</v>
      </c>
      <c r="E336" s="25" t="e">
        <f>IF(B337="totale",SUM(E$24:$E335),ROUND( D336,2))</f>
        <v>#REF!</v>
      </c>
      <c r="F336" s="25" t="e">
        <f t="shared" si="20"/>
        <v>#REF!</v>
      </c>
      <c r="G336" s="25" t="e">
        <f>IF(B336="","",IF(B336="totale",SUM(G$24:G335),F336))</f>
        <v>#REF!</v>
      </c>
      <c r="H336" s="25" t="e">
        <f>IF(B336="Totale",SUM($H$24:H335),IF(B336="","",(($I$16-F336))))</f>
        <v>#REF!</v>
      </c>
      <c r="I336" s="26" t="e">
        <f t="shared" si="21"/>
        <v>#REF!</v>
      </c>
      <c r="J336" s="111"/>
    </row>
    <row r="337" spans="2:10" ht="15" x14ac:dyDescent="0.3">
      <c r="B337" s="103" t="e">
        <f t="shared" si="18"/>
        <v>#REF!</v>
      </c>
      <c r="C337" s="52" t="e">
        <f t="shared" si="19"/>
        <v>#REF!</v>
      </c>
      <c r="D337" s="96" t="e">
        <f>IF(B337="Totale",SUM($D$24:D336),IF(B337="","",IF(B337=$I$15,$E$15-(SUM($D$24:D336)),(($A$6*(1/((1+$I$17)^($I$15-B336))))))))</f>
        <v>#REF!</v>
      </c>
      <c r="E337" s="25" t="e">
        <f>IF(B338="totale",SUM(E$24:$E336),ROUND( D337,2))</f>
        <v>#REF!</v>
      </c>
      <c r="F337" s="25" t="e">
        <f t="shared" si="20"/>
        <v>#REF!</v>
      </c>
      <c r="G337" s="25" t="e">
        <f>IF(B337="","",IF(B337="totale",SUM(G$24:G336),F337))</f>
        <v>#REF!</v>
      </c>
      <c r="H337" s="25" t="e">
        <f>IF(B337="Totale",SUM($H$24:H336),IF(B337="","",(($I$16-F337))))</f>
        <v>#REF!</v>
      </c>
      <c r="I337" s="26" t="e">
        <f t="shared" si="21"/>
        <v>#REF!</v>
      </c>
      <c r="J337" s="111"/>
    </row>
    <row r="338" spans="2:10" ht="15" x14ac:dyDescent="0.3">
      <c r="B338" s="103" t="e">
        <f t="shared" si="18"/>
        <v>#REF!</v>
      </c>
      <c r="C338" s="52" t="e">
        <f t="shared" si="19"/>
        <v>#REF!</v>
      </c>
      <c r="D338" s="96" t="e">
        <f>IF(B338="Totale",SUM($D$24:D337),IF(B338="","",IF(B338=$I$15,$E$15-(SUM($D$24:D337)),(($A$6*(1/((1+$I$17)^($I$15-B337))))))))</f>
        <v>#REF!</v>
      </c>
      <c r="E338" s="25" t="e">
        <f>IF(B339="totale",SUM(E$24:$E337),ROUND( D338,2))</f>
        <v>#REF!</v>
      </c>
      <c r="F338" s="25" t="e">
        <f t="shared" si="20"/>
        <v>#REF!</v>
      </c>
      <c r="G338" s="25" t="e">
        <f>IF(B338="","",IF(B338="totale",SUM(G$24:G337),F338))</f>
        <v>#REF!</v>
      </c>
      <c r="H338" s="25" t="e">
        <f>IF(B338="Totale",SUM($H$24:H337),IF(B338="","",(($I$16-F338))))</f>
        <v>#REF!</v>
      </c>
      <c r="I338" s="26" t="e">
        <f t="shared" si="21"/>
        <v>#REF!</v>
      </c>
      <c r="J338" s="111"/>
    </row>
    <row r="339" spans="2:10" ht="15" x14ac:dyDescent="0.3">
      <c r="B339" s="103" t="e">
        <f t="shared" si="18"/>
        <v>#REF!</v>
      </c>
      <c r="C339" s="52" t="e">
        <f t="shared" si="19"/>
        <v>#REF!</v>
      </c>
      <c r="D339" s="96" t="e">
        <f>IF(B339="Totale",SUM($D$24:D338),IF(B339="","",IF(B339=$I$15,$E$15-(SUM($D$24:D338)),(($A$6*(1/((1+$I$17)^($I$15-B338))))))))</f>
        <v>#REF!</v>
      </c>
      <c r="E339" s="25" t="e">
        <f>IF(B340="totale",SUM(E$24:$E338),ROUND( D339,2))</f>
        <v>#REF!</v>
      </c>
      <c r="F339" s="25" t="e">
        <f t="shared" si="20"/>
        <v>#REF!</v>
      </c>
      <c r="G339" s="25" t="e">
        <f>IF(B339="","",IF(B339="totale",SUM(G$24:G338),F339))</f>
        <v>#REF!</v>
      </c>
      <c r="H339" s="25" t="e">
        <f>IF(B339="Totale",SUM($H$24:H338),IF(B339="","",(($I$16-F339))))</f>
        <v>#REF!</v>
      </c>
      <c r="I339" s="26" t="e">
        <f t="shared" si="21"/>
        <v>#REF!</v>
      </c>
      <c r="J339" s="111"/>
    </row>
    <row r="340" spans="2:10" ht="15" x14ac:dyDescent="0.3">
      <c r="B340" s="103" t="e">
        <f t="shared" ref="B340:B388" si="22">IF($I$15=0,"",IF($I$15&lt;&gt;B339,IF(B339="Totale","",IF(B339="","",B339+1)),"Totale"))</f>
        <v>#REF!</v>
      </c>
      <c r="C340" s="52" t="e">
        <f t="shared" ref="C340:C388" si="23">IF($E$17="s",IF($I$15&lt;&gt;B339,IF(B339="Totale","",IF(B339="","",DATE(YEAR(C339),MONTH(C339)+6,DAY(C339)))),""),IF($I$15&lt;&gt;B339,IF(B339="Totale","",IF(B339="","",DATE(YEAR(C339),MONTH(C339)+1,DAY(C339)))),""))</f>
        <v>#REF!</v>
      </c>
      <c r="D340" s="96" t="e">
        <f>IF(B340="Totale",SUM($D$24:D339),IF(B340="","",IF(B340=$I$15,$E$15-(SUM($D$24:D339)),(($A$6*(1/((1+$I$17)^($I$15-B339))))))))</f>
        <v>#REF!</v>
      </c>
      <c r="E340" s="25" t="e">
        <f>IF(B341="totale",SUM(E$24:$E339),ROUND( D340,2))</f>
        <v>#REF!</v>
      </c>
      <c r="F340" s="25" t="e">
        <f t="shared" ref="F340:F388" si="24">IF(B341="totale",$E$15-E340,E340)</f>
        <v>#REF!</v>
      </c>
      <c r="G340" s="25" t="e">
        <f>IF(B340="","",IF(B340="totale",SUM(G$24:G339),F340))</f>
        <v>#REF!</v>
      </c>
      <c r="H340" s="25" t="e">
        <f>IF(B340="Totale",SUM($H$24:H339),IF(B340="","",(($I$16-F340))))</f>
        <v>#REF!</v>
      </c>
      <c r="I340" s="26" t="e">
        <f t="shared" ref="I340:I388" si="25">IF(B340="Totale",SUM(G340:H340),IF(B340="","",G340+H340))</f>
        <v>#REF!</v>
      </c>
      <c r="J340" s="111"/>
    </row>
    <row r="341" spans="2:10" ht="15" x14ac:dyDescent="0.3">
      <c r="B341" s="103" t="e">
        <f t="shared" si="22"/>
        <v>#REF!</v>
      </c>
      <c r="C341" s="52" t="e">
        <f t="shared" si="23"/>
        <v>#REF!</v>
      </c>
      <c r="D341" s="96" t="e">
        <f>IF(B341="Totale",SUM($D$24:D340),IF(B341="","",IF(B341=$I$15,$E$15-(SUM($D$24:D340)),(($A$6*(1/((1+$I$17)^($I$15-B340))))))))</f>
        <v>#REF!</v>
      </c>
      <c r="E341" s="25" t="e">
        <f>IF(B342="totale",SUM(E$24:$E340),ROUND( D341,2))</f>
        <v>#REF!</v>
      </c>
      <c r="F341" s="25" t="e">
        <f t="shared" si="24"/>
        <v>#REF!</v>
      </c>
      <c r="G341" s="25" t="e">
        <f>IF(B341="","",IF(B341="totale",SUM(G$24:G340),F341))</f>
        <v>#REF!</v>
      </c>
      <c r="H341" s="25" t="e">
        <f>IF(B341="Totale",SUM($H$24:H340),IF(B341="","",(($I$16-F341))))</f>
        <v>#REF!</v>
      </c>
      <c r="I341" s="26" t="e">
        <f t="shared" si="25"/>
        <v>#REF!</v>
      </c>
      <c r="J341" s="111"/>
    </row>
    <row r="342" spans="2:10" ht="15" x14ac:dyDescent="0.3">
      <c r="B342" s="103" t="e">
        <f t="shared" si="22"/>
        <v>#REF!</v>
      </c>
      <c r="C342" s="52" t="e">
        <f t="shared" si="23"/>
        <v>#REF!</v>
      </c>
      <c r="D342" s="96" t="e">
        <f>IF(B342="Totale",SUM($D$24:D341),IF(B342="","",IF(B342=$I$15,$E$15-(SUM($D$24:D341)),(($A$6*(1/((1+$I$17)^($I$15-B341))))))))</f>
        <v>#REF!</v>
      </c>
      <c r="E342" s="25" t="e">
        <f>IF(B343="totale",SUM(E$24:$E341),ROUND( D342,2))</f>
        <v>#REF!</v>
      </c>
      <c r="F342" s="25" t="e">
        <f t="shared" si="24"/>
        <v>#REF!</v>
      </c>
      <c r="G342" s="25" t="e">
        <f>IF(B342="","",IF(B342="totale",SUM(G$24:G341),F342))</f>
        <v>#REF!</v>
      </c>
      <c r="H342" s="25" t="e">
        <f>IF(B342="Totale",SUM($H$24:H341),IF(B342="","",(($I$16-F342))))</f>
        <v>#REF!</v>
      </c>
      <c r="I342" s="26" t="e">
        <f t="shared" si="25"/>
        <v>#REF!</v>
      </c>
      <c r="J342" s="111"/>
    </row>
    <row r="343" spans="2:10" ht="15" x14ac:dyDescent="0.3">
      <c r="B343" s="103" t="e">
        <f t="shared" si="22"/>
        <v>#REF!</v>
      </c>
      <c r="C343" s="52" t="e">
        <f t="shared" si="23"/>
        <v>#REF!</v>
      </c>
      <c r="D343" s="96" t="e">
        <f>IF(B343="Totale",SUM($D$24:D342),IF(B343="","",IF(B343=$I$15,$E$15-(SUM($D$24:D342)),(($A$6*(1/((1+$I$17)^($I$15-B342))))))))</f>
        <v>#REF!</v>
      </c>
      <c r="E343" s="25" t="e">
        <f>IF(B344="totale",SUM(E$24:$E342),ROUND( D343,2))</f>
        <v>#REF!</v>
      </c>
      <c r="F343" s="25" t="e">
        <f t="shared" si="24"/>
        <v>#REF!</v>
      </c>
      <c r="G343" s="25" t="e">
        <f>IF(B343="","",IF(B343="totale",SUM(G$24:G342),F343))</f>
        <v>#REF!</v>
      </c>
      <c r="H343" s="25" t="e">
        <f>IF(B343="Totale",SUM($H$24:H342),IF(B343="","",(($I$16-F343))))</f>
        <v>#REF!</v>
      </c>
      <c r="I343" s="26" t="e">
        <f t="shared" si="25"/>
        <v>#REF!</v>
      </c>
      <c r="J343" s="111"/>
    </row>
    <row r="344" spans="2:10" ht="15" x14ac:dyDescent="0.3">
      <c r="B344" s="103" t="e">
        <f t="shared" si="22"/>
        <v>#REF!</v>
      </c>
      <c r="C344" s="52" t="e">
        <f t="shared" si="23"/>
        <v>#REF!</v>
      </c>
      <c r="D344" s="96" t="e">
        <f>IF(B344="Totale",SUM($D$24:D343),IF(B344="","",IF(B344=$I$15,$E$15-(SUM($D$24:D343)),(($A$6*(1/((1+$I$17)^($I$15-B343))))))))</f>
        <v>#REF!</v>
      </c>
      <c r="E344" s="25" t="e">
        <f>IF(B345="totale",SUM(E$24:$E343),ROUND( D344,2))</f>
        <v>#REF!</v>
      </c>
      <c r="F344" s="25" t="e">
        <f t="shared" si="24"/>
        <v>#REF!</v>
      </c>
      <c r="G344" s="25" t="e">
        <f>IF(B344="","",IF(B344="totale",SUM(G$24:G343),F344))</f>
        <v>#REF!</v>
      </c>
      <c r="H344" s="25" t="e">
        <f>IF(B344="Totale",SUM($H$24:H343),IF(B344="","",(($I$16-F344))))</f>
        <v>#REF!</v>
      </c>
      <c r="I344" s="26" t="e">
        <f t="shared" si="25"/>
        <v>#REF!</v>
      </c>
      <c r="J344" s="111"/>
    </row>
    <row r="345" spans="2:10" ht="15" x14ac:dyDescent="0.3">
      <c r="B345" s="103" t="e">
        <f t="shared" si="22"/>
        <v>#REF!</v>
      </c>
      <c r="C345" s="52" t="e">
        <f t="shared" si="23"/>
        <v>#REF!</v>
      </c>
      <c r="D345" s="96" t="e">
        <f>IF(B345="Totale",SUM($D$24:D344),IF(B345="","",IF(B345=$I$15,$E$15-(SUM($D$24:D344)),(($A$6*(1/((1+$I$17)^($I$15-B344))))))))</f>
        <v>#REF!</v>
      </c>
      <c r="E345" s="25" t="e">
        <f>IF(B346="totale",SUM(E$24:$E344),ROUND( D345,2))</f>
        <v>#REF!</v>
      </c>
      <c r="F345" s="25" t="e">
        <f t="shared" si="24"/>
        <v>#REF!</v>
      </c>
      <c r="G345" s="25" t="e">
        <f>IF(B345="","",IF(B345="totale",SUM(G$24:G344),F345))</f>
        <v>#REF!</v>
      </c>
      <c r="H345" s="25" t="e">
        <f>IF(B345="Totale",SUM($H$24:H344),IF(B345="","",(($I$16-F345))))</f>
        <v>#REF!</v>
      </c>
      <c r="I345" s="26" t="e">
        <f t="shared" si="25"/>
        <v>#REF!</v>
      </c>
      <c r="J345" s="111"/>
    </row>
    <row r="346" spans="2:10" ht="15" x14ac:dyDescent="0.3">
      <c r="B346" s="103" t="e">
        <f t="shared" si="22"/>
        <v>#REF!</v>
      </c>
      <c r="C346" s="52" t="e">
        <f t="shared" si="23"/>
        <v>#REF!</v>
      </c>
      <c r="D346" s="96" t="e">
        <f>IF(B346="Totale",SUM($D$24:D345),IF(B346="","",IF(B346=$I$15,$E$15-(SUM($D$24:D345)),(($A$6*(1/((1+$I$17)^($I$15-B345))))))))</f>
        <v>#REF!</v>
      </c>
      <c r="E346" s="25" t="e">
        <f>IF(B347="totale",SUM(E$24:$E345),ROUND( D346,2))</f>
        <v>#REF!</v>
      </c>
      <c r="F346" s="25" t="e">
        <f t="shared" si="24"/>
        <v>#REF!</v>
      </c>
      <c r="G346" s="25" t="e">
        <f>IF(B346="","",IF(B346="totale",SUM(G$24:G345),F346))</f>
        <v>#REF!</v>
      </c>
      <c r="H346" s="25" t="e">
        <f>IF(B346="Totale",SUM($H$24:H345),IF(B346="","",(($I$16-F346))))</f>
        <v>#REF!</v>
      </c>
      <c r="I346" s="26" t="e">
        <f t="shared" si="25"/>
        <v>#REF!</v>
      </c>
      <c r="J346" s="111"/>
    </row>
    <row r="347" spans="2:10" ht="15" x14ac:dyDescent="0.3">
      <c r="B347" s="103" t="e">
        <f t="shared" si="22"/>
        <v>#REF!</v>
      </c>
      <c r="C347" s="52" t="e">
        <f t="shared" si="23"/>
        <v>#REF!</v>
      </c>
      <c r="D347" s="96" t="e">
        <f>IF(B347="Totale",SUM($D$24:D346),IF(B347="","",IF(B347=$I$15,$E$15-(SUM($D$24:D346)),(($A$6*(1/((1+$I$17)^($I$15-B346))))))))</f>
        <v>#REF!</v>
      </c>
      <c r="E347" s="25" t="e">
        <f>IF(B348="totale",SUM(E$24:$E346),ROUND( D347,2))</f>
        <v>#REF!</v>
      </c>
      <c r="F347" s="25" t="e">
        <f t="shared" si="24"/>
        <v>#REF!</v>
      </c>
      <c r="G347" s="25" t="e">
        <f>IF(B347="","",IF(B347="totale",SUM(G$24:G346),F347))</f>
        <v>#REF!</v>
      </c>
      <c r="H347" s="25" t="e">
        <f>IF(B347="Totale",SUM($H$24:H346),IF(B347="","",(($I$16-F347))))</f>
        <v>#REF!</v>
      </c>
      <c r="I347" s="26" t="e">
        <f t="shared" si="25"/>
        <v>#REF!</v>
      </c>
      <c r="J347" s="111"/>
    </row>
    <row r="348" spans="2:10" ht="15" x14ac:dyDescent="0.3">
      <c r="B348" s="103" t="e">
        <f t="shared" si="22"/>
        <v>#REF!</v>
      </c>
      <c r="C348" s="52" t="e">
        <f t="shared" si="23"/>
        <v>#REF!</v>
      </c>
      <c r="D348" s="96" t="e">
        <f>IF(B348="Totale",SUM($D$24:D347),IF(B348="","",IF(B348=$I$15,$E$15-(SUM($D$24:D347)),(($A$6*(1/((1+$I$17)^($I$15-B347))))))))</f>
        <v>#REF!</v>
      </c>
      <c r="E348" s="25" t="e">
        <f>IF(B349="totale",SUM(E$24:$E347),ROUND( D348,2))</f>
        <v>#REF!</v>
      </c>
      <c r="F348" s="25" t="e">
        <f t="shared" si="24"/>
        <v>#REF!</v>
      </c>
      <c r="G348" s="25" t="e">
        <f>IF(B348="","",IF(B348="totale",SUM(G$24:G347),F348))</f>
        <v>#REF!</v>
      </c>
      <c r="H348" s="25" t="e">
        <f>IF(B348="Totale",SUM($H$24:H347),IF(B348="","",(($I$16-F348))))</f>
        <v>#REF!</v>
      </c>
      <c r="I348" s="26" t="e">
        <f t="shared" si="25"/>
        <v>#REF!</v>
      </c>
      <c r="J348" s="111"/>
    </row>
    <row r="349" spans="2:10" ht="15" x14ac:dyDescent="0.3">
      <c r="B349" s="103" t="e">
        <f t="shared" si="22"/>
        <v>#REF!</v>
      </c>
      <c r="C349" s="52" t="e">
        <f t="shared" si="23"/>
        <v>#REF!</v>
      </c>
      <c r="D349" s="96" t="e">
        <f>IF(B349="Totale",SUM($D$24:D348),IF(B349="","",IF(B349=$I$15,$E$15-(SUM($D$24:D348)),(($A$6*(1/((1+$I$17)^($I$15-B348))))))))</f>
        <v>#REF!</v>
      </c>
      <c r="E349" s="25" t="e">
        <f>IF(B350="totale",SUM(E$24:$E348),ROUND( D349,2))</f>
        <v>#REF!</v>
      </c>
      <c r="F349" s="25" t="e">
        <f t="shared" si="24"/>
        <v>#REF!</v>
      </c>
      <c r="G349" s="25" t="e">
        <f>IF(B349="","",IF(B349="totale",SUM(G$24:G348),F349))</f>
        <v>#REF!</v>
      </c>
      <c r="H349" s="25" t="e">
        <f>IF(B349="Totale",SUM($H$24:H348),IF(B349="","",(($I$16-F349))))</f>
        <v>#REF!</v>
      </c>
      <c r="I349" s="26" t="e">
        <f t="shared" si="25"/>
        <v>#REF!</v>
      </c>
      <c r="J349" s="111"/>
    </row>
    <row r="350" spans="2:10" ht="15" x14ac:dyDescent="0.3">
      <c r="B350" s="103" t="e">
        <f t="shared" si="22"/>
        <v>#REF!</v>
      </c>
      <c r="C350" s="52" t="e">
        <f t="shared" si="23"/>
        <v>#REF!</v>
      </c>
      <c r="D350" s="96" t="e">
        <f>IF(B350="Totale",SUM($D$24:D349),IF(B350="","",IF(B350=$I$15,$E$15-(SUM($D$24:D349)),(($A$6*(1/((1+$I$17)^($I$15-B349))))))))</f>
        <v>#REF!</v>
      </c>
      <c r="E350" s="25" t="e">
        <f>IF(B351="totale",SUM(E$24:$E349),ROUND( D350,2))</f>
        <v>#REF!</v>
      </c>
      <c r="F350" s="25" t="e">
        <f t="shared" si="24"/>
        <v>#REF!</v>
      </c>
      <c r="G350" s="25" t="e">
        <f>IF(B350="","",IF(B350="totale",SUM(G$24:G349),F350))</f>
        <v>#REF!</v>
      </c>
      <c r="H350" s="25" t="e">
        <f>IF(B350="Totale",SUM($H$24:H349),IF(B350="","",(($I$16-F350))))</f>
        <v>#REF!</v>
      </c>
      <c r="I350" s="26" t="e">
        <f t="shared" si="25"/>
        <v>#REF!</v>
      </c>
      <c r="J350" s="111"/>
    </row>
    <row r="351" spans="2:10" ht="15" x14ac:dyDescent="0.3">
      <c r="B351" s="103" t="e">
        <f t="shared" si="22"/>
        <v>#REF!</v>
      </c>
      <c r="C351" s="52" t="e">
        <f t="shared" si="23"/>
        <v>#REF!</v>
      </c>
      <c r="D351" s="96" t="e">
        <f>IF(B351="Totale",SUM($D$24:D350),IF(B351="","",IF(B351=$I$15,$E$15-(SUM($D$24:D350)),(($A$6*(1/((1+$I$17)^($I$15-B350))))))))</f>
        <v>#REF!</v>
      </c>
      <c r="E351" s="25" t="e">
        <f>IF(B352="totale",SUM(E$24:$E350),ROUND( D351,2))</f>
        <v>#REF!</v>
      </c>
      <c r="F351" s="25" t="e">
        <f t="shared" si="24"/>
        <v>#REF!</v>
      </c>
      <c r="G351" s="25" t="e">
        <f>IF(B351="","",IF(B351="totale",SUM(G$24:G350),F351))</f>
        <v>#REF!</v>
      </c>
      <c r="H351" s="25" t="e">
        <f>IF(B351="Totale",SUM($H$24:H350),IF(B351="","",(($I$16-F351))))</f>
        <v>#REF!</v>
      </c>
      <c r="I351" s="26" t="e">
        <f t="shared" si="25"/>
        <v>#REF!</v>
      </c>
      <c r="J351" s="111"/>
    </row>
    <row r="352" spans="2:10" ht="15" x14ac:dyDescent="0.3">
      <c r="B352" s="103" t="e">
        <f t="shared" si="22"/>
        <v>#REF!</v>
      </c>
      <c r="C352" s="52" t="e">
        <f t="shared" si="23"/>
        <v>#REF!</v>
      </c>
      <c r="D352" s="96" t="e">
        <f>IF(B352="Totale",SUM($D$24:D351),IF(B352="","",IF(B352=$I$15,$E$15-(SUM($D$24:D351)),(($A$6*(1/((1+$I$17)^($I$15-B351))))))))</f>
        <v>#REF!</v>
      </c>
      <c r="E352" s="25" t="e">
        <f>IF(B353="totale",SUM(E$24:$E351),ROUND( D352,2))</f>
        <v>#REF!</v>
      </c>
      <c r="F352" s="25" t="e">
        <f t="shared" si="24"/>
        <v>#REF!</v>
      </c>
      <c r="G352" s="25" t="e">
        <f>IF(B352="","",IF(B352="totale",SUM(G$24:G351),F352))</f>
        <v>#REF!</v>
      </c>
      <c r="H352" s="25" t="e">
        <f>IF(B352="Totale",SUM($H$24:H351),IF(B352="","",(($I$16-F352))))</f>
        <v>#REF!</v>
      </c>
      <c r="I352" s="26" t="e">
        <f t="shared" si="25"/>
        <v>#REF!</v>
      </c>
      <c r="J352" s="111"/>
    </row>
    <row r="353" spans="2:10" ht="15" x14ac:dyDescent="0.3">
      <c r="B353" s="103" t="e">
        <f t="shared" si="22"/>
        <v>#REF!</v>
      </c>
      <c r="C353" s="52" t="e">
        <f t="shared" si="23"/>
        <v>#REF!</v>
      </c>
      <c r="D353" s="96" t="e">
        <f>IF(B353="Totale",SUM($D$24:D352),IF(B353="","",IF(B353=$I$15,$E$15-(SUM($D$24:D352)),(($A$6*(1/((1+$I$17)^($I$15-B352))))))))</f>
        <v>#REF!</v>
      </c>
      <c r="E353" s="25" t="e">
        <f>IF(B354="totale",SUM(E$24:$E352),ROUND( D353,2))</f>
        <v>#REF!</v>
      </c>
      <c r="F353" s="25" t="e">
        <f t="shared" si="24"/>
        <v>#REF!</v>
      </c>
      <c r="G353" s="25" t="e">
        <f>IF(B353="","",IF(B353="totale",SUM(G$24:G352),F353))</f>
        <v>#REF!</v>
      </c>
      <c r="H353" s="25" t="e">
        <f>IF(B353="Totale",SUM($H$24:H352),IF(B353="","",(($I$16-F353))))</f>
        <v>#REF!</v>
      </c>
      <c r="I353" s="26" t="e">
        <f t="shared" si="25"/>
        <v>#REF!</v>
      </c>
      <c r="J353" s="111"/>
    </row>
    <row r="354" spans="2:10" ht="15" x14ac:dyDescent="0.3">
      <c r="B354" s="103" t="e">
        <f t="shared" si="22"/>
        <v>#REF!</v>
      </c>
      <c r="C354" s="52" t="e">
        <f t="shared" si="23"/>
        <v>#REF!</v>
      </c>
      <c r="D354" s="96" t="e">
        <f>IF(B354="Totale",SUM($D$24:D353),IF(B354="","",IF(B354=$I$15,$E$15-(SUM($D$24:D353)),(($A$6*(1/((1+$I$17)^($I$15-B353))))))))</f>
        <v>#REF!</v>
      </c>
      <c r="E354" s="25" t="e">
        <f>IF(B355="totale",SUM(E$24:$E353),ROUND( D354,2))</f>
        <v>#REF!</v>
      </c>
      <c r="F354" s="25" t="e">
        <f t="shared" si="24"/>
        <v>#REF!</v>
      </c>
      <c r="G354" s="25" t="e">
        <f>IF(B354="","",IF(B354="totale",SUM(G$24:G353),F354))</f>
        <v>#REF!</v>
      </c>
      <c r="H354" s="25" t="e">
        <f>IF(B354="Totale",SUM($H$24:H353),IF(B354="","",(($I$16-F354))))</f>
        <v>#REF!</v>
      </c>
      <c r="I354" s="26" t="e">
        <f t="shared" si="25"/>
        <v>#REF!</v>
      </c>
      <c r="J354" s="111"/>
    </row>
    <row r="355" spans="2:10" ht="15" x14ac:dyDescent="0.3">
      <c r="B355" s="103" t="e">
        <f t="shared" si="22"/>
        <v>#REF!</v>
      </c>
      <c r="C355" s="52" t="e">
        <f t="shared" si="23"/>
        <v>#REF!</v>
      </c>
      <c r="D355" s="96" t="e">
        <f>IF(B355="Totale",SUM($D$24:D354),IF(B355="","",IF(B355=$I$15,$E$15-(SUM($D$24:D354)),(($A$6*(1/((1+$I$17)^($I$15-B354))))))))</f>
        <v>#REF!</v>
      </c>
      <c r="E355" s="25" t="e">
        <f>IF(B356="totale",SUM(E$24:$E354),ROUND( D355,2))</f>
        <v>#REF!</v>
      </c>
      <c r="F355" s="25" t="e">
        <f t="shared" si="24"/>
        <v>#REF!</v>
      </c>
      <c r="G355" s="25" t="e">
        <f>IF(B355="","",IF(B355="totale",SUM(G$24:G354),F355))</f>
        <v>#REF!</v>
      </c>
      <c r="H355" s="25" t="e">
        <f>IF(B355="Totale",SUM($H$24:H354),IF(B355="","",(($I$16-F355))))</f>
        <v>#REF!</v>
      </c>
      <c r="I355" s="26" t="e">
        <f t="shared" si="25"/>
        <v>#REF!</v>
      </c>
      <c r="J355" s="111"/>
    </row>
    <row r="356" spans="2:10" ht="15" x14ac:dyDescent="0.3">
      <c r="B356" s="103" t="e">
        <f t="shared" si="22"/>
        <v>#REF!</v>
      </c>
      <c r="C356" s="52" t="e">
        <f t="shared" si="23"/>
        <v>#REF!</v>
      </c>
      <c r="D356" s="96" t="e">
        <f>IF(B356="Totale",SUM($D$24:D355),IF(B356="","",IF(B356=$I$15,$E$15-(SUM($D$24:D355)),(($A$6*(1/((1+$I$17)^($I$15-B355))))))))</f>
        <v>#REF!</v>
      </c>
      <c r="E356" s="25" t="e">
        <f>IF(B357="totale",SUM(E$24:$E355),ROUND( D356,2))</f>
        <v>#REF!</v>
      </c>
      <c r="F356" s="25" t="e">
        <f t="shared" si="24"/>
        <v>#REF!</v>
      </c>
      <c r="G356" s="25" t="e">
        <f>IF(B356="","",IF(B356="totale",SUM(G$24:G355),F356))</f>
        <v>#REF!</v>
      </c>
      <c r="H356" s="25" t="e">
        <f>IF(B356="Totale",SUM($H$24:H355),IF(B356="","",(($I$16-F356))))</f>
        <v>#REF!</v>
      </c>
      <c r="I356" s="26" t="e">
        <f t="shared" si="25"/>
        <v>#REF!</v>
      </c>
      <c r="J356" s="111"/>
    </row>
    <row r="357" spans="2:10" ht="15" x14ac:dyDescent="0.3">
      <c r="B357" s="103" t="e">
        <f t="shared" si="22"/>
        <v>#REF!</v>
      </c>
      <c r="C357" s="52" t="e">
        <f t="shared" si="23"/>
        <v>#REF!</v>
      </c>
      <c r="D357" s="96" t="e">
        <f>IF(B357="Totale",SUM($D$24:D356),IF(B357="","",IF(B357=$I$15,$E$15-(SUM($D$24:D356)),(($A$6*(1/((1+$I$17)^($I$15-B356))))))))</f>
        <v>#REF!</v>
      </c>
      <c r="E357" s="25" t="e">
        <f>IF(B358="totale",SUM(E$24:$E356),ROUND( D357,2))</f>
        <v>#REF!</v>
      </c>
      <c r="F357" s="25" t="e">
        <f t="shared" si="24"/>
        <v>#REF!</v>
      </c>
      <c r="G357" s="25" t="e">
        <f>IF(B357="","",IF(B357="totale",SUM(G$24:G356),F357))</f>
        <v>#REF!</v>
      </c>
      <c r="H357" s="25" t="e">
        <f>IF(B357="Totale",SUM($H$24:H356),IF(B357="","",(($I$16-F357))))</f>
        <v>#REF!</v>
      </c>
      <c r="I357" s="26" t="e">
        <f t="shared" si="25"/>
        <v>#REF!</v>
      </c>
      <c r="J357" s="111"/>
    </row>
    <row r="358" spans="2:10" ht="15" x14ac:dyDescent="0.3">
      <c r="B358" s="103" t="e">
        <f t="shared" si="22"/>
        <v>#REF!</v>
      </c>
      <c r="C358" s="52" t="e">
        <f t="shared" si="23"/>
        <v>#REF!</v>
      </c>
      <c r="D358" s="96" t="e">
        <f>IF(B358="Totale",SUM($D$24:D357),IF(B358="","",IF(B358=$I$15,$E$15-(SUM($D$24:D357)),(($A$6*(1/((1+$I$17)^($I$15-B357))))))))</f>
        <v>#REF!</v>
      </c>
      <c r="E358" s="25" t="e">
        <f>IF(B359="totale",SUM(E$24:$E357),ROUND( D358,2))</f>
        <v>#REF!</v>
      </c>
      <c r="F358" s="25" t="e">
        <f t="shared" si="24"/>
        <v>#REF!</v>
      </c>
      <c r="G358" s="25" t="e">
        <f>IF(B358="","",IF(B358="totale",SUM(G$24:G357),F358))</f>
        <v>#REF!</v>
      </c>
      <c r="H358" s="25" t="e">
        <f>IF(B358="Totale",SUM($H$24:H357),IF(B358="","",(($I$16-F358))))</f>
        <v>#REF!</v>
      </c>
      <c r="I358" s="26" t="e">
        <f t="shared" si="25"/>
        <v>#REF!</v>
      </c>
      <c r="J358" s="111"/>
    </row>
    <row r="359" spans="2:10" ht="15" x14ac:dyDescent="0.3">
      <c r="B359" s="103" t="e">
        <f t="shared" si="22"/>
        <v>#REF!</v>
      </c>
      <c r="C359" s="52" t="e">
        <f t="shared" si="23"/>
        <v>#REF!</v>
      </c>
      <c r="D359" s="96" t="e">
        <f>IF(B359="Totale",SUM($D$24:D358),IF(B359="","",IF(B359=$I$15,$E$15-(SUM($D$24:D358)),(($A$6*(1/((1+$I$17)^($I$15-B358))))))))</f>
        <v>#REF!</v>
      </c>
      <c r="E359" s="25" t="e">
        <f>IF(B360="totale",SUM(E$24:$E358),ROUND( D359,2))</f>
        <v>#REF!</v>
      </c>
      <c r="F359" s="25" t="e">
        <f t="shared" si="24"/>
        <v>#REF!</v>
      </c>
      <c r="G359" s="25" t="e">
        <f>IF(B359="","",IF(B359="totale",SUM(G$24:G358),F359))</f>
        <v>#REF!</v>
      </c>
      <c r="H359" s="25" t="e">
        <f>IF(B359="Totale",SUM($H$24:H358),IF(B359="","",(($I$16-F359))))</f>
        <v>#REF!</v>
      </c>
      <c r="I359" s="26" t="e">
        <f t="shared" si="25"/>
        <v>#REF!</v>
      </c>
      <c r="J359" s="111"/>
    </row>
    <row r="360" spans="2:10" ht="15" x14ac:dyDescent="0.3">
      <c r="B360" s="103" t="e">
        <f t="shared" si="22"/>
        <v>#REF!</v>
      </c>
      <c r="C360" s="52" t="e">
        <f t="shared" si="23"/>
        <v>#REF!</v>
      </c>
      <c r="D360" s="96" t="e">
        <f>IF(B360="Totale",SUM($D$24:D359),IF(B360="","",IF(B360=$I$15,$E$15-(SUM($D$24:D359)),(($A$6*(1/((1+$I$17)^($I$15-B359))))))))</f>
        <v>#REF!</v>
      </c>
      <c r="E360" s="25" t="e">
        <f>IF(B361="totale",SUM(E$24:$E359),ROUND( D360,2))</f>
        <v>#REF!</v>
      </c>
      <c r="F360" s="25" t="e">
        <f t="shared" si="24"/>
        <v>#REF!</v>
      </c>
      <c r="G360" s="25" t="e">
        <f>IF(B360="","",IF(B360="totale",SUM(G$24:G359),F360))</f>
        <v>#REF!</v>
      </c>
      <c r="H360" s="25" t="e">
        <f>IF(B360="Totale",SUM($H$24:H359),IF(B360="","",(($I$16-F360))))</f>
        <v>#REF!</v>
      </c>
      <c r="I360" s="26" t="e">
        <f t="shared" si="25"/>
        <v>#REF!</v>
      </c>
      <c r="J360" s="111"/>
    </row>
    <row r="361" spans="2:10" ht="15" x14ac:dyDescent="0.3">
      <c r="B361" s="103" t="e">
        <f t="shared" si="22"/>
        <v>#REF!</v>
      </c>
      <c r="C361" s="52" t="e">
        <f t="shared" si="23"/>
        <v>#REF!</v>
      </c>
      <c r="D361" s="96" t="e">
        <f>IF(B361="Totale",SUM($D$24:D360),IF(B361="","",IF(B361=$I$15,$E$15-(SUM($D$24:D360)),(($A$6*(1/((1+$I$17)^($I$15-B360))))))))</f>
        <v>#REF!</v>
      </c>
      <c r="E361" s="25" t="e">
        <f>IF(B362="totale",SUM(E$24:$E360),ROUND( D361,2))</f>
        <v>#REF!</v>
      </c>
      <c r="F361" s="25" t="e">
        <f t="shared" si="24"/>
        <v>#REF!</v>
      </c>
      <c r="G361" s="25" t="e">
        <f>IF(B361="","",IF(B361="totale",SUM(G$24:G360),F361))</f>
        <v>#REF!</v>
      </c>
      <c r="H361" s="25" t="e">
        <f>IF(B361="Totale",SUM($H$24:H360),IF(B361="","",(($I$16-F361))))</f>
        <v>#REF!</v>
      </c>
      <c r="I361" s="26" t="e">
        <f t="shared" si="25"/>
        <v>#REF!</v>
      </c>
      <c r="J361" s="111"/>
    </row>
    <row r="362" spans="2:10" ht="15" x14ac:dyDescent="0.3">
      <c r="B362" s="103" t="e">
        <f t="shared" si="22"/>
        <v>#REF!</v>
      </c>
      <c r="C362" s="52" t="e">
        <f t="shared" si="23"/>
        <v>#REF!</v>
      </c>
      <c r="D362" s="96" t="e">
        <f>IF(B362="Totale",SUM($D$24:D361),IF(B362="","",IF(B362=$I$15,$E$15-(SUM($D$24:D361)),(($A$6*(1/((1+$I$17)^($I$15-B361))))))))</f>
        <v>#REF!</v>
      </c>
      <c r="E362" s="25" t="e">
        <f>IF(B363="totale",SUM(E$24:$E361),ROUND( D362,2))</f>
        <v>#REF!</v>
      </c>
      <c r="F362" s="25" t="e">
        <f t="shared" si="24"/>
        <v>#REF!</v>
      </c>
      <c r="G362" s="25" t="e">
        <f>IF(B362="","",IF(B362="totale",SUM(G$24:G361),F362))</f>
        <v>#REF!</v>
      </c>
      <c r="H362" s="25" t="e">
        <f>IF(B362="Totale",SUM($H$24:H361),IF(B362="","",(($I$16-F362))))</f>
        <v>#REF!</v>
      </c>
      <c r="I362" s="26" t="e">
        <f t="shared" si="25"/>
        <v>#REF!</v>
      </c>
      <c r="J362" s="111"/>
    </row>
    <row r="363" spans="2:10" ht="15" x14ac:dyDescent="0.3">
      <c r="B363" s="103" t="e">
        <f t="shared" si="22"/>
        <v>#REF!</v>
      </c>
      <c r="C363" s="52" t="e">
        <f t="shared" si="23"/>
        <v>#REF!</v>
      </c>
      <c r="D363" s="96" t="e">
        <f>IF(B363="Totale",SUM($D$24:D362),IF(B363="","",IF(B363=$I$15,$E$15-(SUM($D$24:D362)),(($A$6*(1/((1+$I$17)^($I$15-B362))))))))</f>
        <v>#REF!</v>
      </c>
      <c r="E363" s="25" t="e">
        <f>IF(B364="totale",SUM(E$24:$E362),ROUND( D363,2))</f>
        <v>#REF!</v>
      </c>
      <c r="F363" s="25" t="e">
        <f t="shared" si="24"/>
        <v>#REF!</v>
      </c>
      <c r="G363" s="25" t="e">
        <f>IF(B363="","",IF(B363="totale",SUM(G$24:G362),F363))</f>
        <v>#REF!</v>
      </c>
      <c r="H363" s="25" t="e">
        <f>IF(B363="Totale",SUM($H$24:H362),IF(B363="","",(($I$16-F363))))</f>
        <v>#REF!</v>
      </c>
      <c r="I363" s="26" t="e">
        <f t="shared" si="25"/>
        <v>#REF!</v>
      </c>
      <c r="J363" s="111"/>
    </row>
    <row r="364" spans="2:10" ht="15" x14ac:dyDescent="0.3">
      <c r="B364" s="103" t="e">
        <f t="shared" si="22"/>
        <v>#REF!</v>
      </c>
      <c r="C364" s="52" t="e">
        <f t="shared" si="23"/>
        <v>#REF!</v>
      </c>
      <c r="D364" s="96" t="e">
        <f>IF(B364="Totale",SUM($D$24:D363),IF(B364="","",IF(B364=$I$15,$E$15-(SUM($D$24:D363)),(($A$6*(1/((1+$I$17)^($I$15-B363))))))))</f>
        <v>#REF!</v>
      </c>
      <c r="E364" s="25" t="e">
        <f>IF(B365="totale",SUM(E$24:$E363),ROUND( D364,2))</f>
        <v>#REF!</v>
      </c>
      <c r="F364" s="25" t="e">
        <f t="shared" si="24"/>
        <v>#REF!</v>
      </c>
      <c r="G364" s="25" t="e">
        <f>IF(B364="","",IF(B364="totale",SUM(G$24:G363),F364))</f>
        <v>#REF!</v>
      </c>
      <c r="H364" s="25" t="e">
        <f>IF(B364="Totale",SUM($H$24:H363),IF(B364="","",(($I$16-F364))))</f>
        <v>#REF!</v>
      </c>
      <c r="I364" s="26" t="e">
        <f t="shared" si="25"/>
        <v>#REF!</v>
      </c>
      <c r="J364" s="111"/>
    </row>
    <row r="365" spans="2:10" ht="15" x14ac:dyDescent="0.3">
      <c r="B365" s="103" t="e">
        <f t="shared" si="22"/>
        <v>#REF!</v>
      </c>
      <c r="C365" s="52" t="e">
        <f t="shared" si="23"/>
        <v>#REF!</v>
      </c>
      <c r="D365" s="96" t="e">
        <f>IF(B365="Totale",SUM($D$24:D364),IF(B365="","",IF(B365=$I$15,$E$15-(SUM($D$24:D364)),(($A$6*(1/((1+$I$17)^($I$15-B364))))))))</f>
        <v>#REF!</v>
      </c>
      <c r="E365" s="25" t="e">
        <f>IF(B366="totale",SUM(E$24:$E364),ROUND( D365,2))</f>
        <v>#REF!</v>
      </c>
      <c r="F365" s="25" t="e">
        <f t="shared" si="24"/>
        <v>#REF!</v>
      </c>
      <c r="G365" s="25" t="e">
        <f>IF(B365="","",IF(B365="totale",SUM(G$24:G364),F365))</f>
        <v>#REF!</v>
      </c>
      <c r="H365" s="25" t="e">
        <f>IF(B365="Totale",SUM($H$24:H364),IF(B365="","",(($I$16-F365))))</f>
        <v>#REF!</v>
      </c>
      <c r="I365" s="26" t="e">
        <f t="shared" si="25"/>
        <v>#REF!</v>
      </c>
      <c r="J365" s="111"/>
    </row>
    <row r="366" spans="2:10" ht="15" x14ac:dyDescent="0.3">
      <c r="B366" s="103" t="e">
        <f t="shared" si="22"/>
        <v>#REF!</v>
      </c>
      <c r="C366" s="52" t="e">
        <f t="shared" si="23"/>
        <v>#REF!</v>
      </c>
      <c r="D366" s="96" t="e">
        <f>IF(B366="Totale",SUM($D$24:D365),IF(B366="","",IF(B366=$I$15,$E$15-(SUM($D$24:D365)),(($A$6*(1/((1+$I$17)^($I$15-B365))))))))</f>
        <v>#REF!</v>
      </c>
      <c r="E366" s="25" t="e">
        <f>IF(B367="totale",SUM(E$24:$E365),ROUND( D366,2))</f>
        <v>#REF!</v>
      </c>
      <c r="F366" s="25" t="e">
        <f t="shared" si="24"/>
        <v>#REF!</v>
      </c>
      <c r="G366" s="25" t="e">
        <f>IF(B366="","",IF(B366="totale",SUM(G$24:G365),F366))</f>
        <v>#REF!</v>
      </c>
      <c r="H366" s="25" t="e">
        <f>IF(B366="Totale",SUM($H$24:H365),IF(B366="","",(($I$16-F366))))</f>
        <v>#REF!</v>
      </c>
      <c r="I366" s="26" t="e">
        <f t="shared" si="25"/>
        <v>#REF!</v>
      </c>
      <c r="J366" s="111"/>
    </row>
    <row r="367" spans="2:10" ht="15" x14ac:dyDescent="0.3">
      <c r="B367" s="103" t="e">
        <f t="shared" si="22"/>
        <v>#REF!</v>
      </c>
      <c r="C367" s="52" t="e">
        <f t="shared" si="23"/>
        <v>#REF!</v>
      </c>
      <c r="D367" s="96" t="e">
        <f>IF(B367="Totale",SUM($D$24:D366),IF(B367="","",IF(B367=$I$15,$E$15-(SUM($D$24:D366)),(($A$6*(1/((1+$I$17)^($I$15-B366))))))))</f>
        <v>#REF!</v>
      </c>
      <c r="E367" s="25" t="e">
        <f>IF(B368="totale",SUM(E$24:$E366),ROUND( D367,2))</f>
        <v>#REF!</v>
      </c>
      <c r="F367" s="25" t="e">
        <f t="shared" si="24"/>
        <v>#REF!</v>
      </c>
      <c r="G367" s="25" t="e">
        <f>IF(B367="","",IF(B367="totale",SUM(G$24:G366),F367))</f>
        <v>#REF!</v>
      </c>
      <c r="H367" s="25" t="e">
        <f>IF(B367="Totale",SUM($H$24:H366),IF(B367="","",(($I$16-F367))))</f>
        <v>#REF!</v>
      </c>
      <c r="I367" s="26" t="e">
        <f t="shared" si="25"/>
        <v>#REF!</v>
      </c>
      <c r="J367" s="111"/>
    </row>
    <row r="368" spans="2:10" ht="15" x14ac:dyDescent="0.3">
      <c r="B368" s="103" t="e">
        <f t="shared" si="22"/>
        <v>#REF!</v>
      </c>
      <c r="C368" s="52" t="e">
        <f t="shared" si="23"/>
        <v>#REF!</v>
      </c>
      <c r="D368" s="96" t="e">
        <f>IF(B368="Totale",SUM($D$24:D367),IF(B368="","",IF(B368=$I$15,$E$15-(SUM($D$24:D367)),(($A$6*(1/((1+$I$17)^($I$15-B367))))))))</f>
        <v>#REF!</v>
      </c>
      <c r="E368" s="25" t="e">
        <f>IF(B369="totale",SUM(E$24:$E367),ROUND( D368,2))</f>
        <v>#REF!</v>
      </c>
      <c r="F368" s="25" t="e">
        <f t="shared" si="24"/>
        <v>#REF!</v>
      </c>
      <c r="G368" s="25" t="e">
        <f>IF(B368="","",IF(B368="totale",SUM(G$24:G367),F368))</f>
        <v>#REF!</v>
      </c>
      <c r="H368" s="25" t="e">
        <f>IF(B368="Totale",SUM($H$24:H367),IF(B368="","",(($I$16-F368))))</f>
        <v>#REF!</v>
      </c>
      <c r="I368" s="26" t="e">
        <f t="shared" si="25"/>
        <v>#REF!</v>
      </c>
      <c r="J368" s="111"/>
    </row>
    <row r="369" spans="2:10" ht="15" x14ac:dyDescent="0.3">
      <c r="B369" s="103" t="e">
        <f t="shared" si="22"/>
        <v>#REF!</v>
      </c>
      <c r="C369" s="52" t="e">
        <f t="shared" si="23"/>
        <v>#REF!</v>
      </c>
      <c r="D369" s="96" t="e">
        <f>IF(B369="Totale",SUM($D$24:D368),IF(B369="","",IF(B369=$I$15,$E$15-(SUM($D$24:D368)),(($A$6*(1/((1+$I$17)^($I$15-B368))))))))</f>
        <v>#REF!</v>
      </c>
      <c r="E369" s="25" t="e">
        <f>IF(B370="totale",SUM(E$24:$E368),ROUND( D369,2))</f>
        <v>#REF!</v>
      </c>
      <c r="F369" s="25" t="e">
        <f t="shared" si="24"/>
        <v>#REF!</v>
      </c>
      <c r="G369" s="25" t="e">
        <f>IF(B369="","",IF(B369="totale",SUM(G$24:G368),F369))</f>
        <v>#REF!</v>
      </c>
      <c r="H369" s="25" t="e">
        <f>IF(B369="Totale",SUM($H$24:H368),IF(B369="","",(($I$16-F369))))</f>
        <v>#REF!</v>
      </c>
      <c r="I369" s="26" t="e">
        <f t="shared" si="25"/>
        <v>#REF!</v>
      </c>
      <c r="J369" s="111"/>
    </row>
    <row r="370" spans="2:10" ht="15" x14ac:dyDescent="0.3">
      <c r="B370" s="103" t="e">
        <f t="shared" si="22"/>
        <v>#REF!</v>
      </c>
      <c r="C370" s="52" t="e">
        <f t="shared" si="23"/>
        <v>#REF!</v>
      </c>
      <c r="D370" s="96" t="e">
        <f>IF(B370="Totale",SUM($D$24:D369),IF(B370="","",IF(B370=$I$15,$E$15-(SUM($D$24:D369)),(($A$6*(1/((1+$I$17)^($I$15-B369))))))))</f>
        <v>#REF!</v>
      </c>
      <c r="E370" s="25" t="e">
        <f>IF(B371="totale",SUM(E$24:$E369),ROUND( D370,2))</f>
        <v>#REF!</v>
      </c>
      <c r="F370" s="25" t="e">
        <f t="shared" si="24"/>
        <v>#REF!</v>
      </c>
      <c r="G370" s="25" t="e">
        <f>IF(B370="","",IF(B370="totale",SUM(G$24:G369),F370))</f>
        <v>#REF!</v>
      </c>
      <c r="H370" s="25" t="e">
        <f>IF(B370="Totale",SUM($H$24:H369),IF(B370="","",(($I$16-F370))))</f>
        <v>#REF!</v>
      </c>
      <c r="I370" s="26" t="e">
        <f t="shared" si="25"/>
        <v>#REF!</v>
      </c>
      <c r="J370" s="111"/>
    </row>
    <row r="371" spans="2:10" ht="15" x14ac:dyDescent="0.3">
      <c r="B371" s="103" t="e">
        <f t="shared" si="22"/>
        <v>#REF!</v>
      </c>
      <c r="C371" s="52" t="e">
        <f t="shared" si="23"/>
        <v>#REF!</v>
      </c>
      <c r="D371" s="96" t="e">
        <f>IF(B371="Totale",SUM($D$24:D370),IF(B371="","",IF(B371=$I$15,$E$15-(SUM($D$24:D370)),(($A$6*(1/((1+$I$17)^($I$15-B370))))))))</f>
        <v>#REF!</v>
      </c>
      <c r="E371" s="25" t="e">
        <f>IF(B372="totale",SUM(E$24:$E370),ROUND( D371,2))</f>
        <v>#REF!</v>
      </c>
      <c r="F371" s="25" t="e">
        <f t="shared" si="24"/>
        <v>#REF!</v>
      </c>
      <c r="G371" s="25" t="e">
        <f>IF(B371="","",IF(B371="totale",SUM(G$24:G370),F371))</f>
        <v>#REF!</v>
      </c>
      <c r="H371" s="25" t="e">
        <f>IF(B371="Totale",SUM($H$24:H370),IF(B371="","",(($I$16-F371))))</f>
        <v>#REF!</v>
      </c>
      <c r="I371" s="26" t="e">
        <f t="shared" si="25"/>
        <v>#REF!</v>
      </c>
      <c r="J371" s="111"/>
    </row>
    <row r="372" spans="2:10" ht="15" x14ac:dyDescent="0.3">
      <c r="B372" s="103" t="e">
        <f t="shared" si="22"/>
        <v>#REF!</v>
      </c>
      <c r="C372" s="52" t="e">
        <f t="shared" si="23"/>
        <v>#REF!</v>
      </c>
      <c r="D372" s="96" t="e">
        <f>IF(B372="Totale",SUM($D$24:D371),IF(B372="","",IF(B372=$I$15,$E$15-(SUM($D$24:D371)),(($A$6*(1/((1+$I$17)^($I$15-B371))))))))</f>
        <v>#REF!</v>
      </c>
      <c r="E372" s="25" t="e">
        <f>IF(B373="totale",SUM(E$24:$E371),ROUND( D372,2))</f>
        <v>#REF!</v>
      </c>
      <c r="F372" s="25" t="e">
        <f t="shared" si="24"/>
        <v>#REF!</v>
      </c>
      <c r="G372" s="25" t="e">
        <f>IF(B372="","",IF(B372="totale",SUM(G$24:G371),F372))</f>
        <v>#REF!</v>
      </c>
      <c r="H372" s="25" t="e">
        <f>IF(B372="Totale",SUM($H$24:H371),IF(B372="","",(($I$16-F372))))</f>
        <v>#REF!</v>
      </c>
      <c r="I372" s="26" t="e">
        <f t="shared" si="25"/>
        <v>#REF!</v>
      </c>
      <c r="J372" s="111"/>
    </row>
    <row r="373" spans="2:10" ht="15" x14ac:dyDescent="0.3">
      <c r="B373" s="103" t="e">
        <f t="shared" si="22"/>
        <v>#REF!</v>
      </c>
      <c r="C373" s="52" t="e">
        <f t="shared" si="23"/>
        <v>#REF!</v>
      </c>
      <c r="D373" s="96" t="e">
        <f>IF(B373="Totale",SUM($D$24:D372),IF(B373="","",IF(B373=$I$15,$E$15-(SUM($D$24:D372)),(($A$6*(1/((1+$I$17)^($I$15-B372))))))))</f>
        <v>#REF!</v>
      </c>
      <c r="E373" s="25" t="e">
        <f>IF(B374="totale",SUM(E$24:$E372),ROUND( D373,2))</f>
        <v>#REF!</v>
      </c>
      <c r="F373" s="25" t="e">
        <f t="shared" si="24"/>
        <v>#REF!</v>
      </c>
      <c r="G373" s="25" t="e">
        <f>IF(B373="","",IF(B373="totale",SUM(G$24:G372),F373))</f>
        <v>#REF!</v>
      </c>
      <c r="H373" s="25" t="e">
        <f>IF(B373="Totale",SUM($H$24:H372),IF(B373="","",(($I$16-F373))))</f>
        <v>#REF!</v>
      </c>
      <c r="I373" s="26" t="e">
        <f t="shared" si="25"/>
        <v>#REF!</v>
      </c>
      <c r="J373" s="111"/>
    </row>
    <row r="374" spans="2:10" ht="15" x14ac:dyDescent="0.3">
      <c r="B374" s="103" t="e">
        <f t="shared" si="22"/>
        <v>#REF!</v>
      </c>
      <c r="C374" s="52" t="e">
        <f t="shared" si="23"/>
        <v>#REF!</v>
      </c>
      <c r="D374" s="96" t="e">
        <f>IF(B374="Totale",SUM($D$24:D373),IF(B374="","",IF(B374=$I$15,$E$15-(SUM($D$24:D373)),(($A$6*(1/((1+$I$17)^($I$15-B373))))))))</f>
        <v>#REF!</v>
      </c>
      <c r="E374" s="25" t="e">
        <f>IF(B375="totale",SUM(E$24:$E373),ROUND( D374,2))</f>
        <v>#REF!</v>
      </c>
      <c r="F374" s="25" t="e">
        <f t="shared" si="24"/>
        <v>#REF!</v>
      </c>
      <c r="G374" s="25" t="e">
        <f>IF(B374="","",IF(B374="totale",SUM(G$24:G373),F374))</f>
        <v>#REF!</v>
      </c>
      <c r="H374" s="25" t="e">
        <f>IF(B374="Totale",SUM($H$24:H373),IF(B374="","",(($I$16-F374))))</f>
        <v>#REF!</v>
      </c>
      <c r="I374" s="26" t="e">
        <f t="shared" si="25"/>
        <v>#REF!</v>
      </c>
      <c r="J374" s="111"/>
    </row>
    <row r="375" spans="2:10" ht="15" x14ac:dyDescent="0.3">
      <c r="B375" s="103" t="e">
        <f t="shared" si="22"/>
        <v>#REF!</v>
      </c>
      <c r="C375" s="52" t="e">
        <f t="shared" si="23"/>
        <v>#REF!</v>
      </c>
      <c r="D375" s="96" t="e">
        <f>IF(B375="Totale",SUM($D$24:D374),IF(B375="","",IF(B375=$I$15,$E$15-(SUM($D$24:D374)),(($A$6*(1/((1+$I$17)^($I$15-B374))))))))</f>
        <v>#REF!</v>
      </c>
      <c r="E375" s="25" t="e">
        <f>IF(B376="totale",SUM(E$24:$E374),ROUND( D375,2))</f>
        <v>#REF!</v>
      </c>
      <c r="F375" s="25" t="e">
        <f t="shared" si="24"/>
        <v>#REF!</v>
      </c>
      <c r="G375" s="25" t="e">
        <f>IF(B375="","",IF(B375="totale",SUM(G$24:G374),F375))</f>
        <v>#REF!</v>
      </c>
      <c r="H375" s="25" t="e">
        <f>IF(B375="Totale",SUM($H$24:H374),IF(B375="","",(($I$16-F375))))</f>
        <v>#REF!</v>
      </c>
      <c r="I375" s="26" t="e">
        <f t="shared" si="25"/>
        <v>#REF!</v>
      </c>
      <c r="J375" s="111"/>
    </row>
    <row r="376" spans="2:10" ht="15" x14ac:dyDescent="0.3">
      <c r="B376" s="103" t="e">
        <f t="shared" si="22"/>
        <v>#REF!</v>
      </c>
      <c r="C376" s="52" t="e">
        <f t="shared" si="23"/>
        <v>#REF!</v>
      </c>
      <c r="D376" s="96" t="e">
        <f>IF(B376="Totale",SUM($D$24:D375),IF(B376="","",IF(B376=$I$15,$E$15-(SUM($D$24:D375)),(($A$6*(1/((1+$I$17)^($I$15-B375))))))))</f>
        <v>#REF!</v>
      </c>
      <c r="E376" s="25" t="e">
        <f>IF(B377="totale",SUM(E$24:$E375),ROUND( D376,2))</f>
        <v>#REF!</v>
      </c>
      <c r="F376" s="25" t="e">
        <f t="shared" si="24"/>
        <v>#REF!</v>
      </c>
      <c r="G376" s="25" t="e">
        <f>IF(B376="","",IF(B376="totale",SUM(G$24:G375),F376))</f>
        <v>#REF!</v>
      </c>
      <c r="H376" s="25" t="e">
        <f>IF(B376="Totale",SUM($H$24:H375),IF(B376="","",(($I$16-F376))))</f>
        <v>#REF!</v>
      </c>
      <c r="I376" s="26" t="e">
        <f t="shared" si="25"/>
        <v>#REF!</v>
      </c>
      <c r="J376" s="111"/>
    </row>
    <row r="377" spans="2:10" ht="15" x14ac:dyDescent="0.3">
      <c r="B377" s="103" t="e">
        <f t="shared" si="22"/>
        <v>#REF!</v>
      </c>
      <c r="C377" s="52" t="e">
        <f t="shared" si="23"/>
        <v>#REF!</v>
      </c>
      <c r="D377" s="96" t="e">
        <f>IF(B377="Totale",SUM($D$24:D376),IF(B377="","",IF(B377=$I$15,$E$15-(SUM($D$24:D376)),(($A$6*(1/((1+$I$17)^($I$15-B376))))))))</f>
        <v>#REF!</v>
      </c>
      <c r="E377" s="25" t="e">
        <f>IF(B378="totale",SUM(E$24:$E376),ROUND( D377,2))</f>
        <v>#REF!</v>
      </c>
      <c r="F377" s="25" t="e">
        <f t="shared" si="24"/>
        <v>#REF!</v>
      </c>
      <c r="G377" s="25" t="e">
        <f>IF(B377="","",IF(B377="totale",SUM(G$24:G376),F377))</f>
        <v>#REF!</v>
      </c>
      <c r="H377" s="25" t="e">
        <f>IF(B377="Totale",SUM($H$24:H376),IF(B377="","",(($I$16-F377))))</f>
        <v>#REF!</v>
      </c>
      <c r="I377" s="26" t="e">
        <f t="shared" si="25"/>
        <v>#REF!</v>
      </c>
      <c r="J377" s="111"/>
    </row>
    <row r="378" spans="2:10" ht="15" x14ac:dyDescent="0.3">
      <c r="B378" s="103" t="e">
        <f t="shared" si="22"/>
        <v>#REF!</v>
      </c>
      <c r="C378" s="52" t="e">
        <f t="shared" si="23"/>
        <v>#REF!</v>
      </c>
      <c r="D378" s="96" t="e">
        <f>IF(B378="Totale",SUM($D$24:D377),IF(B378="","",IF(B378=$I$15,$E$15-(SUM($D$24:D377)),(($A$6*(1/((1+$I$17)^($I$15-B377))))))))</f>
        <v>#REF!</v>
      </c>
      <c r="E378" s="25" t="e">
        <f>IF(B379="totale",SUM(E$24:$E377),ROUND( D378,2))</f>
        <v>#REF!</v>
      </c>
      <c r="F378" s="25" t="e">
        <f t="shared" si="24"/>
        <v>#REF!</v>
      </c>
      <c r="G378" s="25" t="e">
        <f>IF(B378="","",IF(B378="totale",SUM(G$24:G377),F378))</f>
        <v>#REF!</v>
      </c>
      <c r="H378" s="25" t="e">
        <f>IF(B378="Totale",SUM($H$24:H377),IF(B378="","",(($I$16-F378))))</f>
        <v>#REF!</v>
      </c>
      <c r="I378" s="26" t="e">
        <f t="shared" si="25"/>
        <v>#REF!</v>
      </c>
      <c r="J378" s="111"/>
    </row>
    <row r="379" spans="2:10" ht="15" x14ac:dyDescent="0.3">
      <c r="B379" s="103" t="e">
        <f t="shared" si="22"/>
        <v>#REF!</v>
      </c>
      <c r="C379" s="52" t="e">
        <f t="shared" si="23"/>
        <v>#REF!</v>
      </c>
      <c r="D379" s="96" t="e">
        <f>IF(B379="Totale",SUM($D$24:D378),IF(B379="","",IF(B379=$I$15,$E$15-(SUM($D$24:D378)),(($A$6*(1/((1+$I$17)^($I$15-B378))))))))</f>
        <v>#REF!</v>
      </c>
      <c r="E379" s="25" t="e">
        <f>IF(B380="totale",SUM(E$24:$E378),ROUND( D379,2))</f>
        <v>#REF!</v>
      </c>
      <c r="F379" s="25" t="e">
        <f t="shared" si="24"/>
        <v>#REF!</v>
      </c>
      <c r="G379" s="25" t="e">
        <f>IF(B379="","",IF(B379="totale",SUM(G$24:G378),F379))</f>
        <v>#REF!</v>
      </c>
      <c r="H379" s="25" t="e">
        <f>IF(B379="Totale",SUM($H$24:H378),IF(B379="","",(($I$16-F379))))</f>
        <v>#REF!</v>
      </c>
      <c r="I379" s="26" t="e">
        <f t="shared" si="25"/>
        <v>#REF!</v>
      </c>
      <c r="J379" s="111"/>
    </row>
    <row r="380" spans="2:10" ht="15" x14ac:dyDescent="0.3">
      <c r="B380" s="103" t="e">
        <f t="shared" si="22"/>
        <v>#REF!</v>
      </c>
      <c r="C380" s="52" t="e">
        <f t="shared" si="23"/>
        <v>#REF!</v>
      </c>
      <c r="D380" s="96" t="e">
        <f>IF(B380="Totale",SUM($D$24:D379),IF(B380="","",IF(B380=$I$15,$E$15-(SUM($D$24:D379)),(($A$6*(1/((1+$I$17)^($I$15-B379))))))))</f>
        <v>#REF!</v>
      </c>
      <c r="E380" s="25" t="e">
        <f>IF(B381="totale",SUM(E$24:$E379),ROUND( D380,2))</f>
        <v>#REF!</v>
      </c>
      <c r="F380" s="25" t="e">
        <f t="shared" si="24"/>
        <v>#REF!</v>
      </c>
      <c r="G380" s="25" t="e">
        <f>IF(B380="","",IF(B380="totale",SUM(G$24:G379),F380))</f>
        <v>#REF!</v>
      </c>
      <c r="H380" s="25" t="e">
        <f>IF(B380="Totale",SUM($H$24:H379),IF(B380="","",(($I$16-F380))))</f>
        <v>#REF!</v>
      </c>
      <c r="I380" s="26" t="e">
        <f t="shared" si="25"/>
        <v>#REF!</v>
      </c>
      <c r="J380" s="111"/>
    </row>
    <row r="381" spans="2:10" ht="15" x14ac:dyDescent="0.3">
      <c r="B381" s="103" t="e">
        <f t="shared" si="22"/>
        <v>#REF!</v>
      </c>
      <c r="C381" s="52" t="e">
        <f t="shared" si="23"/>
        <v>#REF!</v>
      </c>
      <c r="D381" s="96" t="e">
        <f>IF(B381="Totale",SUM($D$24:D380),IF(B381="","",IF(B381=$I$15,$E$15-(SUM($D$24:D380)),(($A$6*(1/((1+$I$17)^($I$15-B380))))))))</f>
        <v>#REF!</v>
      </c>
      <c r="E381" s="25" t="e">
        <f>IF(B382="totale",SUM(E$24:$E380),ROUND( D381,2))</f>
        <v>#REF!</v>
      </c>
      <c r="F381" s="25" t="e">
        <f t="shared" si="24"/>
        <v>#REF!</v>
      </c>
      <c r="G381" s="25" t="e">
        <f>IF(B381="","",IF(B381="totale",SUM(G$24:G380),F381))</f>
        <v>#REF!</v>
      </c>
      <c r="H381" s="25" t="e">
        <f>IF(B381="Totale",SUM($H$24:H380),IF(B381="","",(($I$16-F381))))</f>
        <v>#REF!</v>
      </c>
      <c r="I381" s="26" t="e">
        <f t="shared" si="25"/>
        <v>#REF!</v>
      </c>
      <c r="J381" s="111"/>
    </row>
    <row r="382" spans="2:10" ht="15" x14ac:dyDescent="0.3">
      <c r="B382" s="103" t="e">
        <f t="shared" si="22"/>
        <v>#REF!</v>
      </c>
      <c r="C382" s="52" t="e">
        <f t="shared" si="23"/>
        <v>#REF!</v>
      </c>
      <c r="D382" s="96" t="e">
        <f>IF(B382="Totale",SUM($D$24:D381),IF(B382="","",IF(B382=$I$15,$E$15-(SUM($D$24:D381)),(($A$6*(1/((1+$I$17)^($I$15-B381))))))))</f>
        <v>#REF!</v>
      </c>
      <c r="E382" s="25" t="e">
        <f>IF(B383="totale",SUM(E$24:$E381),ROUND( D382,2))</f>
        <v>#REF!</v>
      </c>
      <c r="F382" s="25" t="e">
        <f t="shared" si="24"/>
        <v>#REF!</v>
      </c>
      <c r="G382" s="25" t="e">
        <f>IF(B382="","",IF(B382="totale",SUM(G$24:G381),F382))</f>
        <v>#REF!</v>
      </c>
      <c r="H382" s="25" t="e">
        <f>IF(B382="Totale",SUM($H$24:H381),IF(B382="","",(($I$16-F382))))</f>
        <v>#REF!</v>
      </c>
      <c r="I382" s="26" t="e">
        <f t="shared" si="25"/>
        <v>#REF!</v>
      </c>
      <c r="J382" s="111"/>
    </row>
    <row r="383" spans="2:10" ht="15" x14ac:dyDescent="0.3">
      <c r="B383" s="103" t="e">
        <f t="shared" si="22"/>
        <v>#REF!</v>
      </c>
      <c r="C383" s="52" t="e">
        <f t="shared" si="23"/>
        <v>#REF!</v>
      </c>
      <c r="D383" s="96" t="e">
        <f>IF(B383="Totale",SUM($D$24:D382),IF(B383="","",IF(B383=$I$15,$E$15-(SUM($D$24:D382)),(($A$6*(1/((1+$I$17)^($I$15-B382))))))))</f>
        <v>#REF!</v>
      </c>
      <c r="E383" s="25" t="e">
        <f>IF(B384="totale",SUM(E$24:$E382),ROUND( D383,2))</f>
        <v>#REF!</v>
      </c>
      <c r="F383" s="25" t="e">
        <f t="shared" si="24"/>
        <v>#REF!</v>
      </c>
      <c r="G383" s="25" t="e">
        <f>IF(B383="","",IF(B383="totale",SUM(G$24:G382),F383))</f>
        <v>#REF!</v>
      </c>
      <c r="H383" s="25" t="e">
        <f>IF(B383="Totale",SUM($H$24:H382),IF(B383="","",(($I$16-F383))))</f>
        <v>#REF!</v>
      </c>
      <c r="I383" s="26" t="e">
        <f t="shared" si="25"/>
        <v>#REF!</v>
      </c>
      <c r="J383" s="111"/>
    </row>
    <row r="384" spans="2:10" ht="15" x14ac:dyDescent="0.3">
      <c r="B384" s="103" t="e">
        <f t="shared" si="22"/>
        <v>#REF!</v>
      </c>
      <c r="C384" s="52" t="e">
        <f t="shared" si="23"/>
        <v>#REF!</v>
      </c>
      <c r="D384" s="96" t="e">
        <f>IF(B384="Totale",SUM($D$24:D383),IF(B384="","",IF(B384=$I$15,$E$15-(SUM($D$24:D383)),(($A$6*(1/((1+$I$17)^($I$15-B383))))))))</f>
        <v>#REF!</v>
      </c>
      <c r="E384" s="25" t="e">
        <f>IF(B385="totale",SUM(E$24:$E383),ROUND( D384,2))</f>
        <v>#REF!</v>
      </c>
      <c r="F384" s="25" t="e">
        <f t="shared" si="24"/>
        <v>#REF!</v>
      </c>
      <c r="G384" s="25" t="e">
        <f>IF(B384="","",IF(B384="totale",SUM(G$24:G383),F384))</f>
        <v>#REF!</v>
      </c>
      <c r="H384" s="25" t="e">
        <f>IF(B384="Totale",SUM($H$24:H383),IF(B384="","",(($I$16-F384))))</f>
        <v>#REF!</v>
      </c>
      <c r="I384" s="26" t="e">
        <f t="shared" si="25"/>
        <v>#REF!</v>
      </c>
      <c r="J384" s="111"/>
    </row>
    <row r="385" spans="2:10" ht="15" x14ac:dyDescent="0.3">
      <c r="B385" s="103" t="e">
        <f t="shared" si="22"/>
        <v>#REF!</v>
      </c>
      <c r="C385" s="52" t="e">
        <f t="shared" si="23"/>
        <v>#REF!</v>
      </c>
      <c r="D385" s="96" t="e">
        <f>IF(B385="Totale",SUM($D$24:D384),IF(B385="","",IF(B385=$I$15,$E$15-(SUM($D$24:D384)),(($A$6*(1/((1+$I$17)^($I$15-B384))))))))</f>
        <v>#REF!</v>
      </c>
      <c r="E385" s="25" t="e">
        <f>IF(B386="totale",SUM(E$24:$E384),ROUND( D385,2))</f>
        <v>#REF!</v>
      </c>
      <c r="F385" s="25" t="e">
        <f t="shared" si="24"/>
        <v>#REF!</v>
      </c>
      <c r="G385" s="25" t="e">
        <f>IF(B385="","",IF(B385="totale",SUM(G$24:G384),F385))</f>
        <v>#REF!</v>
      </c>
      <c r="H385" s="25" t="e">
        <f>IF(B385="Totale",SUM($H$24:H384),IF(B385="","",(($I$16-F385))))</f>
        <v>#REF!</v>
      </c>
      <c r="I385" s="26" t="e">
        <f t="shared" si="25"/>
        <v>#REF!</v>
      </c>
      <c r="J385" s="111"/>
    </row>
    <row r="386" spans="2:10" ht="15" x14ac:dyDescent="0.3">
      <c r="B386" s="103" t="e">
        <f t="shared" si="22"/>
        <v>#REF!</v>
      </c>
      <c r="C386" s="52" t="e">
        <f t="shared" si="23"/>
        <v>#REF!</v>
      </c>
      <c r="D386" s="96" t="e">
        <f>IF(B386="Totale",SUM($D$24:D385),IF(B386="","",IF(B386=$I$15,$E$15-(SUM($D$24:D385)),(($A$6*(1/((1+$I$17)^($I$15-B385))))))))</f>
        <v>#REF!</v>
      </c>
      <c r="E386" s="25" t="e">
        <f>IF(B387="totale",SUM(E$24:$E385),ROUND( D386,2))</f>
        <v>#REF!</v>
      </c>
      <c r="F386" s="25" t="e">
        <f t="shared" si="24"/>
        <v>#REF!</v>
      </c>
      <c r="G386" s="25" t="e">
        <f>IF(B386="","",IF(B386="totale",SUM(G$24:G385),F386))</f>
        <v>#REF!</v>
      </c>
      <c r="H386" s="25" t="e">
        <f>IF(B386="Totale",SUM($H$24:H385),IF(B386="","",(($I$16-F386))))</f>
        <v>#REF!</v>
      </c>
      <c r="I386" s="26" t="e">
        <f t="shared" si="25"/>
        <v>#REF!</v>
      </c>
      <c r="J386" s="111"/>
    </row>
    <row r="387" spans="2:10" ht="15" x14ac:dyDescent="0.3">
      <c r="B387" s="103" t="e">
        <f t="shared" si="22"/>
        <v>#REF!</v>
      </c>
      <c r="C387" s="52" t="e">
        <f t="shared" si="23"/>
        <v>#REF!</v>
      </c>
      <c r="D387" s="96" t="e">
        <f>IF(B387="Totale",SUM($D$24:D386),IF(B387="","",IF(B387=$I$15,$E$15-(SUM($D$24:D386)),(($A$6*(1/((1+$I$17)^($I$15-B386))))))))</f>
        <v>#REF!</v>
      </c>
      <c r="E387" s="25" t="e">
        <f>IF(B388="totale",SUM(E$24:$E386),ROUND( D387,2))</f>
        <v>#REF!</v>
      </c>
      <c r="F387" s="25" t="e">
        <f t="shared" si="24"/>
        <v>#REF!</v>
      </c>
      <c r="G387" s="25" t="e">
        <f>IF(B387="","",IF(B387="totale",SUM(G$24:G386),F387))</f>
        <v>#REF!</v>
      </c>
      <c r="H387" s="25" t="e">
        <f>IF(B387="Totale",SUM($H$24:H386),IF(B387="","",(($I$16-F387))))</f>
        <v>#REF!</v>
      </c>
      <c r="I387" s="26" t="e">
        <f t="shared" si="25"/>
        <v>#REF!</v>
      </c>
      <c r="J387" s="111"/>
    </row>
    <row r="388" spans="2:10" ht="15" x14ac:dyDescent="0.3">
      <c r="B388" s="103" t="e">
        <f t="shared" si="22"/>
        <v>#REF!</v>
      </c>
      <c r="C388" s="52" t="e">
        <f t="shared" si="23"/>
        <v>#REF!</v>
      </c>
      <c r="D388" s="96" t="e">
        <f>IF(B388="Totale",SUM($D$24:D387),IF(B388="","",IF(B388=$I$15,$E$15-(SUM($D$24:D387)),(($A$6*(1/((1+$I$17)^($I$15-B387))))))))</f>
        <v>#REF!</v>
      </c>
      <c r="E388" s="25" t="e">
        <f>IF(B389="totale",SUM(E$24:$E387),ROUND( D388,2))</f>
        <v>#REF!</v>
      </c>
      <c r="F388" s="25" t="e">
        <f t="shared" si="24"/>
        <v>#REF!</v>
      </c>
      <c r="G388" s="25" t="e">
        <f>IF(B388="","",IF(B388="totale",SUM(G$24:G387),F388))</f>
        <v>#REF!</v>
      </c>
      <c r="H388" s="25" t="e">
        <f>IF(B388="Totale",SUM($H$24:H387),IF(B388="","",(($I$16-F388))))</f>
        <v>#REF!</v>
      </c>
      <c r="I388" s="26" t="e">
        <f t="shared" si="25"/>
        <v>#REF!</v>
      </c>
      <c r="J388" s="111"/>
    </row>
    <row r="389" spans="2:10" ht="15" x14ac:dyDescent="0.3">
      <c r="B389" s="36"/>
      <c r="C389" s="40"/>
      <c r="D389" s="96" t="str">
        <f>IF(B389="Totale",SUM($D$24:D388),IF(B389="","",IF(B389=$I$15,$E$15-(SUM($D$24:D388)),(($A$6*(1/((1+$I$17)^($I$15-B388))))))))</f>
        <v/>
      </c>
      <c r="E389" s="25" t="e">
        <f>IF(B390="totale",SUM(E$24:$E388),ROUND( D389,2))</f>
        <v>#VALUE!</v>
      </c>
      <c r="F389" s="41"/>
      <c r="G389" s="25" t="str">
        <f>IF(B389="","",IF(B389="totale",SUM(G$24:G388),F389))</f>
        <v/>
      </c>
      <c r="H389" s="42"/>
      <c r="I389" s="43"/>
    </row>
    <row r="390" spans="2:10" ht="15" x14ac:dyDescent="0.3">
      <c r="B390" s="36"/>
      <c r="C390" s="40"/>
      <c r="D390" s="96" t="str">
        <f>IF(B390="Totale",SUM($D$24:D389),IF(B390="","",IF(B390=$I$15,$E$15-(SUM($D$24:D389)),(($A$6*(1/((1+$I$17)^($I$15-B389))))))))</f>
        <v/>
      </c>
      <c r="E390" s="25" t="e">
        <f>IF(B391="totale",SUM(E$24:$E389),ROUND( D390,2))</f>
        <v>#VALUE!</v>
      </c>
      <c r="F390" s="41"/>
      <c r="G390" s="25" t="str">
        <f>IF(B390="","",IF(B390="totale",SUM(G$24:G389),F390))</f>
        <v/>
      </c>
      <c r="H390" s="42"/>
      <c r="I390" s="43"/>
    </row>
    <row r="391" spans="2:10" ht="15" x14ac:dyDescent="0.3">
      <c r="B391" s="36"/>
      <c r="C391" s="40"/>
      <c r="D391" s="96" t="str">
        <f>IF(B391="Totale",SUM($D$24:D390),IF(B391="","",IF(B391=$I$15,$E$15-(SUM($D$24:D390)),(($A$6*(1/((1+$I$17)^($I$15-B390))))))))</f>
        <v/>
      </c>
      <c r="E391" s="25" t="e">
        <f>IF(B392="totale",SUM(E$24:$E390),ROUND( D391,2))</f>
        <v>#VALUE!</v>
      </c>
      <c r="F391" s="41"/>
      <c r="G391" s="25" t="str">
        <f>IF(B391="","",IF(B391="totale",SUM(G$24:G390),F391))</f>
        <v/>
      </c>
      <c r="H391" s="42"/>
      <c r="I391" s="43"/>
    </row>
    <row r="392" spans="2:10" ht="15" x14ac:dyDescent="0.3">
      <c r="B392" s="36"/>
      <c r="C392" s="40"/>
      <c r="D392" s="96" t="str">
        <f>IF(B392="Totale",SUM($D$24:D391),IF(B392="","",IF(B392=$I$15,$E$15-(SUM($D$24:D391)),(($A$6*(1/((1+$I$17)^($I$15-B391))))))))</f>
        <v/>
      </c>
      <c r="E392" s="25" t="e">
        <f>IF(B393="totale",SUM(E$24:$E391),ROUND( D392,2))</f>
        <v>#VALUE!</v>
      </c>
      <c r="F392" s="41"/>
      <c r="G392" s="25" t="str">
        <f>IF(B392="","",IF(B392="totale",SUM(G$24:G391),F392))</f>
        <v/>
      </c>
      <c r="H392" s="42"/>
      <c r="I392" s="43"/>
    </row>
    <row r="393" spans="2:10" ht="15" x14ac:dyDescent="0.3">
      <c r="B393" s="36"/>
      <c r="C393" s="40"/>
      <c r="D393" s="96" t="str">
        <f>IF(B393="Totale",SUM($D$24:D392),IF(B393="","",IF(B393=$I$15,$E$15-(SUM($D$24:D392)),(($A$6*(1/((1+$I$17)^($I$15-B392))))))))</f>
        <v/>
      </c>
      <c r="E393" s="25" t="e">
        <f>IF(B394="totale",SUM(E$24:$E392),ROUND( D393,2))</f>
        <v>#VALUE!</v>
      </c>
      <c r="F393" s="41"/>
      <c r="G393" s="25" t="str">
        <f>IF(B393="","",IF(B393="totale",SUM(G$24:G392),F393))</f>
        <v/>
      </c>
      <c r="H393" s="42"/>
      <c r="I393" s="43"/>
    </row>
    <row r="394" spans="2:10" ht="15" x14ac:dyDescent="0.3">
      <c r="B394" s="36"/>
      <c r="C394" s="40"/>
      <c r="D394" s="96" t="str">
        <f>IF(B394="Totale",SUM($D$24:D393),IF(B394="","",IF(B394=$I$15,$E$15-(SUM($D$24:D393)),(($A$6*(1/((1+$I$17)^($I$15-B393))))))))</f>
        <v/>
      </c>
      <c r="E394" s="25" t="e">
        <f>IF(B395="totale",SUM(E$24:$E393),ROUND( D394,2))</f>
        <v>#VALUE!</v>
      </c>
      <c r="F394" s="41"/>
      <c r="G394" s="25" t="str">
        <f>IF(B394="","",IF(B394="totale",SUM(G$24:G393),F394))</f>
        <v/>
      </c>
      <c r="H394" s="42"/>
      <c r="I394" s="43"/>
    </row>
    <row r="395" spans="2:10" ht="15" x14ac:dyDescent="0.3">
      <c r="B395" s="36"/>
      <c r="C395" s="40"/>
      <c r="D395" s="96" t="str">
        <f>IF(B395="Totale",SUM($D$24:D394),IF(B395="","",IF(B395=$I$15,$E$15-(SUM($D$24:D394)),(($A$6*(1/((1+$I$17)^($I$15-B394))))))))</f>
        <v/>
      </c>
      <c r="E395" s="25" t="e">
        <f>IF(B396="totale",SUM(E$24:$E394),ROUND( D395,2))</f>
        <v>#VALUE!</v>
      </c>
      <c r="F395" s="41"/>
      <c r="G395" s="25" t="str">
        <f>IF(B395="","",IF(B395="totale",SUM(G$24:G394),F395))</f>
        <v/>
      </c>
      <c r="H395" s="42"/>
      <c r="I395" s="43"/>
    </row>
    <row r="396" spans="2:10" ht="15" x14ac:dyDescent="0.3">
      <c r="B396" s="36"/>
      <c r="C396" s="40"/>
      <c r="D396" s="96" t="str">
        <f>IF(B396="Totale",SUM($D$24:D395),IF(B396="","",IF(B396=$I$15,$E$15-(SUM($D$24:D395)),(($A$6*(1/((1+$I$17)^($I$15-B395))))))))</f>
        <v/>
      </c>
      <c r="E396" s="25" t="e">
        <f>IF(B397="totale",SUM(E$24:$E395),ROUND( D396,2))</f>
        <v>#VALUE!</v>
      </c>
      <c r="F396" s="41"/>
      <c r="G396" s="25" t="str">
        <f>IF(B396="","",IF(B396="totale",SUM(G$24:G395),F396))</f>
        <v/>
      </c>
      <c r="H396" s="42"/>
      <c r="I396" s="43"/>
    </row>
    <row r="397" spans="2:10" ht="15" x14ac:dyDescent="0.3">
      <c r="B397" s="36"/>
      <c r="C397" s="40"/>
      <c r="D397" s="96" t="str">
        <f>IF(B397="Totale",SUM($D$24:D396),IF(B397="","",IF(B397=$I$15,$E$15-(SUM($D$24:D396)),(($A$6*(1/((1+$I$17)^($I$15-B396))))))))</f>
        <v/>
      </c>
      <c r="E397" s="25" t="e">
        <f>IF(B398="totale",SUM(E$24:$E396),ROUND( D397,2))</f>
        <v>#VALUE!</v>
      </c>
      <c r="F397" s="41"/>
      <c r="G397" s="25" t="str">
        <f>IF(B397="","",IF(B397="totale",SUM(G$24:G396),F397))</f>
        <v/>
      </c>
      <c r="H397" s="42"/>
      <c r="I397" s="43"/>
    </row>
    <row r="398" spans="2:10" ht="15" x14ac:dyDescent="0.3">
      <c r="B398" s="36"/>
      <c r="C398" s="40"/>
      <c r="D398" s="96" t="str">
        <f>IF(B398="Totale",SUM($D$24:D397),IF(B398="","",IF(B398=$I$15,$E$15-(SUM($D$24:D397)),(($A$6*(1/((1+$I$17)^($I$15-B397))))))))</f>
        <v/>
      </c>
      <c r="E398" s="25" t="e">
        <f>IF(B399="totale",SUM(E$24:$E397),ROUND( D398,2))</f>
        <v>#VALUE!</v>
      </c>
      <c r="F398" s="41"/>
      <c r="G398" s="25" t="str">
        <f>IF(B398="","",IF(B398="totale",SUM(G$24:G397),F398))</f>
        <v/>
      </c>
      <c r="H398" s="42"/>
      <c r="I398" s="43"/>
    </row>
    <row r="399" spans="2:10" ht="15" x14ac:dyDescent="0.3">
      <c r="B399" s="36"/>
      <c r="C399" s="40"/>
      <c r="D399" s="96" t="str">
        <f>IF(B399="Totale",SUM($D$24:D398),IF(B399="","",IF(B399=$I$15,$E$15-(SUM($D$24:D398)),(($A$6*(1/((1+$I$17)^($I$15-B398))))))))</f>
        <v/>
      </c>
      <c r="E399" s="25" t="e">
        <f>IF(B400="totale",SUM(E$24:$E398),ROUND( D399,2))</f>
        <v>#VALUE!</v>
      </c>
      <c r="F399" s="41"/>
      <c r="G399" s="25" t="str">
        <f>IF(B399="","",IF(B399="totale",SUM(G$24:G398),F399))</f>
        <v/>
      </c>
      <c r="H399" s="42"/>
      <c r="I399" s="43"/>
    </row>
    <row r="400" spans="2:10" ht="15" x14ac:dyDescent="0.3">
      <c r="B400" s="36"/>
      <c r="C400" s="40"/>
      <c r="D400" s="96" t="str">
        <f>IF(B400="Totale",SUM($D$24:D399),IF(B400="","",IF(B400=$I$15,$E$15-(SUM($D$24:D399)),(($A$6*(1/((1+$I$17)^($I$15-B399))))))))</f>
        <v/>
      </c>
      <c r="E400" s="25" t="e">
        <f>IF(B401="totale",SUM(E$24:$E399),ROUND( D400,2))</f>
        <v>#VALUE!</v>
      </c>
      <c r="F400" s="41"/>
      <c r="G400" s="25" t="str">
        <f>IF(B400="","",IF(B400="totale",SUM(G$24:G399),F400))</f>
        <v/>
      </c>
      <c r="H400" s="42"/>
      <c r="I400" s="43"/>
    </row>
    <row r="401" spans="2:9" ht="15" x14ac:dyDescent="0.3">
      <c r="B401" s="36"/>
      <c r="C401" s="40"/>
      <c r="D401" s="96" t="str">
        <f>IF(B401="Totale",SUM($D$24:D400),IF(B401="","",IF(B401=$I$15,$E$15-(SUM($D$24:D400)),(($A$6*(1/((1+$I$17)^($I$15-B400))))))))</f>
        <v/>
      </c>
      <c r="E401" s="25" t="e">
        <f>IF(B402="totale",SUM(E$24:$E400),ROUND( D401,2))</f>
        <v>#VALUE!</v>
      </c>
      <c r="F401" s="41"/>
      <c r="G401" s="25" t="str">
        <f>IF(B401="","",IF(B401="totale",SUM(G$24:G400),F401))</f>
        <v/>
      </c>
      <c r="H401" s="42"/>
      <c r="I401" s="43"/>
    </row>
    <row r="402" spans="2:9" ht="15" x14ac:dyDescent="0.3">
      <c r="B402" s="36"/>
      <c r="C402" s="40"/>
      <c r="D402" s="96" t="str">
        <f>IF(B402="Totale",SUM($D$24:D401),IF(B402="","",IF(B402=$I$15,$E$15-(SUM($D$24:D401)),(($A$6*(1/((1+$I$17)^($I$15-B401))))))))</f>
        <v/>
      </c>
      <c r="E402" s="25" t="e">
        <f>IF(B403="totale",SUM(E$24:$E401),ROUND( D402,2))</f>
        <v>#VALUE!</v>
      </c>
      <c r="F402" s="41"/>
      <c r="G402" s="25" t="str">
        <f>IF(B402="","",IF(B402="totale",SUM(G$24:G401),F402))</f>
        <v/>
      </c>
      <c r="H402" s="42"/>
      <c r="I402" s="43"/>
    </row>
    <row r="403" spans="2:9" ht="15" x14ac:dyDescent="0.3">
      <c r="B403" s="36"/>
      <c r="C403" s="40"/>
      <c r="D403" s="96" t="str">
        <f>IF(B403="Totale",SUM($D$24:D402),IF(B403="","",IF(B403=$I$15,$E$15-(SUM($D$24:D402)),(($A$6*(1/((1+$I$17)^($I$15-B402))))))))</f>
        <v/>
      </c>
      <c r="E403" s="25" t="e">
        <f>IF(B404="totale",SUM(E$24:$E402),ROUND( D403,2))</f>
        <v>#VALUE!</v>
      </c>
      <c r="F403" s="41"/>
      <c r="G403" s="25" t="str">
        <f>IF(B403="","",IF(B403="totale",SUM(G$24:G402),F403))</f>
        <v/>
      </c>
      <c r="H403" s="42"/>
      <c r="I403" s="43"/>
    </row>
    <row r="404" spans="2:9" ht="15" x14ac:dyDescent="0.3">
      <c r="B404" s="36"/>
      <c r="C404" s="40"/>
      <c r="D404" s="96" t="str">
        <f>IF(B404="Totale",SUM($D$24:D403),IF(B404="","",IF(B404=$I$15,$E$15-(SUM($D$24:D403)),(($A$6*(1/((1+$I$17)^($I$15-B403))))))))</f>
        <v/>
      </c>
      <c r="E404" s="25" t="e">
        <f>IF(B405="totale",SUM(E$24:$E403),ROUND( D404,2))</f>
        <v>#VALUE!</v>
      </c>
      <c r="F404" s="41"/>
      <c r="G404" s="25" t="str">
        <f>IF(B404="","",IF(B404="totale",SUM(G$24:G403),F404))</f>
        <v/>
      </c>
      <c r="H404" s="42"/>
      <c r="I404" s="43"/>
    </row>
    <row r="405" spans="2:9" ht="15" x14ac:dyDescent="0.3">
      <c r="B405" s="36"/>
      <c r="C405" s="40"/>
      <c r="D405" s="96" t="str">
        <f>IF(B405="Totale",SUM($D$24:D404),IF(B405="","",IF(B405=$I$15,$E$15-(SUM($D$24:D404)),(($A$6*(1/((1+$I$17)^($I$15-B404))))))))</f>
        <v/>
      </c>
      <c r="E405" s="25" t="e">
        <f>IF(B406="totale",SUM(E$24:$E404),ROUND( D405,2))</f>
        <v>#VALUE!</v>
      </c>
      <c r="F405" s="41"/>
      <c r="G405" s="25" t="str">
        <f>IF(B405="","",IF(B405="totale",SUM(G$24:G404),F405))</f>
        <v/>
      </c>
      <c r="H405" s="42"/>
      <c r="I405" s="43"/>
    </row>
    <row r="406" spans="2:9" ht="15" x14ac:dyDescent="0.3">
      <c r="B406" s="36"/>
      <c r="C406" s="40"/>
      <c r="D406" s="96" t="str">
        <f>IF(B406="Totale",SUM($D$24:D405),IF(B406="","",IF(B406=$I$15,$E$15-(SUM($D$24:D405)),(($A$6*(1/((1+$I$17)^($I$15-B405))))))))</f>
        <v/>
      </c>
      <c r="E406" s="25" t="e">
        <f>IF(B407="totale",SUM(E$24:$E405),ROUND( D406,2))</f>
        <v>#VALUE!</v>
      </c>
      <c r="F406" s="41"/>
      <c r="G406" s="25" t="str">
        <f>IF(B406="","",IF(B406="totale",SUM(G$24:G405),F406))</f>
        <v/>
      </c>
      <c r="H406" s="42"/>
      <c r="I406" s="43"/>
    </row>
    <row r="407" spans="2:9" ht="15" x14ac:dyDescent="0.3">
      <c r="B407" s="36"/>
      <c r="C407" s="40"/>
      <c r="D407" s="96" t="str">
        <f>IF(B407="Totale",SUM($D$24:D406),IF(B407="","",IF(B407=$I$15,$E$15-(SUM($D$24:D406)),(($A$6*(1/((1+$I$17)^($I$15-B406))))))))</f>
        <v/>
      </c>
      <c r="E407" s="25" t="e">
        <f>IF(B408="totale",SUM(E$24:$E406),ROUND( D407,2))</f>
        <v>#VALUE!</v>
      </c>
      <c r="F407" s="41"/>
      <c r="G407" s="25" t="str">
        <f>IF(B407="","",IF(B407="totale",SUM(G$24:G406),F407))</f>
        <v/>
      </c>
      <c r="H407" s="42"/>
      <c r="I407" s="43"/>
    </row>
    <row r="408" spans="2:9" ht="15" x14ac:dyDescent="0.3">
      <c r="B408" s="36"/>
      <c r="C408" s="40"/>
      <c r="D408" s="96" t="str">
        <f>IF(B408="Totale",SUM($D$24:D407),IF(B408="","",IF(B408=$I$15,$E$15-(SUM($D$24:D407)),(($A$6*(1/((1+$I$17)^($I$15-B407))))))))</f>
        <v/>
      </c>
      <c r="E408" s="25" t="e">
        <f>IF(B409="totale",SUM(E$24:$E407),ROUND( D408,2))</f>
        <v>#VALUE!</v>
      </c>
      <c r="F408" s="41"/>
      <c r="G408" s="25" t="str">
        <f>IF(B408="","",IF(B408="totale",SUM(G$24:G407),F408))</f>
        <v/>
      </c>
      <c r="H408" s="42"/>
      <c r="I408" s="43"/>
    </row>
    <row r="409" spans="2:9" ht="15" x14ac:dyDescent="0.3">
      <c r="B409" s="36"/>
      <c r="C409" s="40"/>
      <c r="D409" s="96" t="str">
        <f>IF(B409="Totale",SUM($D$24:D408),IF(B409="","",IF(B409=$I$15,$E$15-(SUM($D$24:D408)),(($A$6*(1/((1+$I$17)^($I$15-B408))))))))</f>
        <v/>
      </c>
      <c r="E409" s="25" t="e">
        <f>IF(B410="totale",SUM(E$24:$E408),ROUND( D409,2))</f>
        <v>#VALUE!</v>
      </c>
      <c r="F409" s="41"/>
      <c r="G409" s="25" t="str">
        <f>IF(B409="","",IF(B409="totale",SUM(G$24:G408),F409))</f>
        <v/>
      </c>
      <c r="H409" s="42"/>
      <c r="I409" s="43"/>
    </row>
    <row r="410" spans="2:9" ht="15" x14ac:dyDescent="0.3">
      <c r="B410" s="36"/>
      <c r="C410" s="40"/>
      <c r="D410" s="96" t="str">
        <f>IF(B410="Totale",SUM($D$24:D409),IF(B410="","",IF(B410=$I$15,$E$15-(SUM($D$24:D409)),(($A$6*(1/((1+$I$17)^($I$15-B409))))))))</f>
        <v/>
      </c>
      <c r="E410" s="25" t="e">
        <f>IF(B411="totale",SUM(E$24:$E409),ROUND( D410,2))</f>
        <v>#VALUE!</v>
      </c>
      <c r="F410" s="41"/>
      <c r="G410" s="25" t="str">
        <f>IF(B410="","",IF(B410="totale",SUM(G$24:G409),F410))</f>
        <v/>
      </c>
      <c r="H410" s="42"/>
      <c r="I410" s="43"/>
    </row>
    <row r="411" spans="2:9" ht="15" x14ac:dyDescent="0.3">
      <c r="B411" s="36"/>
      <c r="C411" s="40"/>
      <c r="D411" s="96" t="str">
        <f>IF(B411="Totale",SUM($D$24:D410),IF(B411="","",IF(B411=$I$15,$E$15-(SUM($D$24:D410)),(($A$6*(1/((1+$I$17)^($I$15-B410))))))))</f>
        <v/>
      </c>
      <c r="E411" s="25" t="e">
        <f>IF(B412="totale",SUM(E$24:$E410),ROUND( D411,2))</f>
        <v>#VALUE!</v>
      </c>
      <c r="F411" s="41"/>
      <c r="G411" s="25" t="str">
        <f>IF(B411="","",IF(B411="totale",SUM(G$24:G410),F411))</f>
        <v/>
      </c>
      <c r="H411" s="42"/>
      <c r="I411" s="43"/>
    </row>
    <row r="412" spans="2:9" ht="15" x14ac:dyDescent="0.3">
      <c r="B412" s="36"/>
      <c r="C412" s="40"/>
      <c r="D412" s="96" t="str">
        <f>IF(B412="Totale",SUM($D$24:D411),IF(B412="","",IF(B412=$I$15,$E$15-(SUM($D$24:D411)),(($A$6*(1/((1+$I$17)^($I$15-B411))))))))</f>
        <v/>
      </c>
      <c r="E412" s="25" t="e">
        <f>IF(B413="totale",SUM(E$24:$E411),ROUND( D412,2))</f>
        <v>#VALUE!</v>
      </c>
      <c r="F412" s="41"/>
      <c r="G412" s="25" t="str">
        <f>IF(B412="","",IF(B412="totale",SUM(G$24:G411),F412))</f>
        <v/>
      </c>
      <c r="H412" s="42"/>
      <c r="I412" s="43"/>
    </row>
    <row r="413" spans="2:9" ht="15" x14ac:dyDescent="0.3">
      <c r="B413" s="36"/>
      <c r="C413" s="40"/>
      <c r="D413" s="96" t="str">
        <f>IF(B413="Totale",SUM($D$24:D412),IF(B413="","",IF(B413=$I$15,$E$15-(SUM($D$24:D412)),(($A$6*(1/((1+$I$17)^($I$15-B412))))))))</f>
        <v/>
      </c>
      <c r="E413" s="25" t="e">
        <f>IF(B414="totale",SUM(E$24:$E412),ROUND( D413,2))</f>
        <v>#VALUE!</v>
      </c>
      <c r="F413" s="41"/>
      <c r="G413" s="25" t="str">
        <f>IF(B413="","",IF(B413="totale",SUM(G$24:G412),F413))</f>
        <v/>
      </c>
      <c r="H413" s="42"/>
      <c r="I413" s="43"/>
    </row>
    <row r="414" spans="2:9" ht="15" x14ac:dyDescent="0.3">
      <c r="B414" s="36"/>
      <c r="C414" s="40"/>
      <c r="D414" s="96" t="str">
        <f>IF(B414="Totale",SUM($D$24:D413),IF(B414="","",IF(B414=$I$15,$E$15-(SUM($D$24:D413)),(($A$6*(1/((1+$I$17)^($I$15-B413))))))))</f>
        <v/>
      </c>
      <c r="E414" s="25" t="e">
        <f>IF(B415="totale",SUM(E$24:$E413),ROUND( D414,2))</f>
        <v>#VALUE!</v>
      </c>
      <c r="F414" s="41"/>
      <c r="G414" s="25" t="str">
        <f>IF(B414="","",IF(B414="totale",SUM(G$24:G413),F414))</f>
        <v/>
      </c>
      <c r="H414" s="42"/>
      <c r="I414" s="43"/>
    </row>
    <row r="415" spans="2:9" ht="15" x14ac:dyDescent="0.3">
      <c r="B415" s="36"/>
      <c r="C415" s="40"/>
      <c r="D415" s="96" t="str">
        <f>IF(B415="Totale",SUM($D$24:D414),IF(B415="","",IF(B415=$I$15,$E$15-(SUM($D$24:D414)),(($A$6*(1/((1+$I$17)^($I$15-B414))))))))</f>
        <v/>
      </c>
      <c r="E415" s="25" t="e">
        <f>IF(B416="totale",SUM(E$24:$E414),ROUND( D415,2))</f>
        <v>#VALUE!</v>
      </c>
      <c r="F415" s="41"/>
      <c r="G415" s="25" t="str">
        <f>IF(B415="","",IF(B415="totale",SUM(G$24:G414),F415))</f>
        <v/>
      </c>
      <c r="H415" s="42"/>
      <c r="I415" s="43"/>
    </row>
    <row r="416" spans="2:9" ht="15" x14ac:dyDescent="0.3">
      <c r="B416" s="36"/>
      <c r="C416" s="40"/>
      <c r="D416" s="96" t="str">
        <f>IF(B416="Totale",SUM($D$24:D415),IF(B416="","",IF(B416=$I$15,$E$15-(SUM($D$24:D415)),(($A$6*(1/((1+$I$17)^($I$15-B415))))))))</f>
        <v/>
      </c>
      <c r="E416" s="25" t="e">
        <f>IF(B417="totale",SUM(E$24:$E415),ROUND( D416,2))</f>
        <v>#VALUE!</v>
      </c>
      <c r="F416" s="41"/>
      <c r="G416" s="25" t="str">
        <f>IF(B416="","",IF(B416="totale",SUM(G$24:G415),F416))</f>
        <v/>
      </c>
      <c r="H416" s="42"/>
      <c r="I416" s="43"/>
    </row>
    <row r="417" spans="2:9" ht="15" x14ac:dyDescent="0.3">
      <c r="B417" s="36"/>
      <c r="C417" s="40"/>
      <c r="D417" s="96" t="str">
        <f>IF(B417="Totale",SUM($D$24:D416),IF(B417="","",IF(B417=$I$15,$E$15-(SUM($D$24:D416)),(($A$6*(1/((1+$I$17)^($I$15-B416))))))))</f>
        <v/>
      </c>
      <c r="E417" s="25" t="e">
        <f>IF(B418="totale",SUM(E$24:$E416),ROUND( D417,2))</f>
        <v>#VALUE!</v>
      </c>
      <c r="F417" s="41"/>
      <c r="G417" s="25" t="str">
        <f>IF(B417="","",IF(B417="totale",SUM(G$24:G416),F417))</f>
        <v/>
      </c>
      <c r="H417" s="42"/>
      <c r="I417" s="43"/>
    </row>
    <row r="418" spans="2:9" ht="15" x14ac:dyDescent="0.3">
      <c r="B418" s="36"/>
      <c r="C418" s="40"/>
      <c r="D418" s="96" t="str">
        <f>IF(B418="Totale",SUM($D$24:D417),IF(B418="","",IF(B418=$I$15,$E$15-(SUM($D$24:D417)),(($A$6*(1/((1+$I$17)^($I$15-B417))))))))</f>
        <v/>
      </c>
      <c r="E418" s="25" t="e">
        <f>IF(B419="totale",SUM(E$24:$E417),ROUND( D418,2))</f>
        <v>#VALUE!</v>
      </c>
      <c r="F418" s="41"/>
      <c r="G418" s="25" t="str">
        <f>IF(B418="","",IF(B418="totale",SUM(G$24:G417),F418))</f>
        <v/>
      </c>
      <c r="H418" s="42"/>
      <c r="I418" s="43"/>
    </row>
    <row r="419" spans="2:9" ht="15" x14ac:dyDescent="0.3">
      <c r="B419" s="36"/>
      <c r="C419" s="40"/>
      <c r="D419" s="96" t="str">
        <f>IF(B419="Totale",SUM($D$24:D418),IF(B419="","",IF(B419=$I$15,$E$15-(SUM($D$24:D418)),(($A$6*(1/((1+$I$17)^($I$15-B418))))))))</f>
        <v/>
      </c>
      <c r="E419" s="25" t="e">
        <f>IF(B420="totale",SUM(E$24:$E418),ROUND( D419,2))</f>
        <v>#VALUE!</v>
      </c>
      <c r="F419" s="41"/>
      <c r="G419" s="25" t="str">
        <f>IF(B419="","",IF(B419="totale",SUM(G$24:G418),F419))</f>
        <v/>
      </c>
      <c r="H419" s="42"/>
      <c r="I419" s="43"/>
    </row>
    <row r="420" spans="2:9" ht="15" x14ac:dyDescent="0.3">
      <c r="B420" s="36"/>
      <c r="C420" s="40"/>
      <c r="D420" s="96" t="str">
        <f>IF(B420="Totale",SUM($D$24:D419),IF(B420="","",IF(B420=$I$15,$E$15-(SUM($D$24:D419)),(($A$6*(1/((1+$I$17)^($I$15-B419))))))))</f>
        <v/>
      </c>
      <c r="E420" s="25" t="e">
        <f>IF(B421="totale",SUM(E$24:$E419),ROUND( D420,2))</f>
        <v>#VALUE!</v>
      </c>
      <c r="F420" s="41"/>
      <c r="G420" s="25" t="str">
        <f>IF(B420="","",IF(B420="totale",SUM(G$24:G419),F420))</f>
        <v/>
      </c>
      <c r="H420" s="42"/>
      <c r="I420" s="43"/>
    </row>
    <row r="421" spans="2:9" ht="15" x14ac:dyDescent="0.3">
      <c r="B421" s="36"/>
      <c r="C421" s="40"/>
      <c r="D421" s="96" t="str">
        <f>IF(B421="Totale",SUM($D$24:D420),IF(B421="","",IF(B421=$I$15,$E$15-(SUM($D$24:D420)),(($A$6*(1/((1+$I$17)^($I$15-B420))))))))</f>
        <v/>
      </c>
      <c r="E421" s="25" t="e">
        <f>IF(B422="totale",SUM(E$24:$E420),ROUND( D421,2))</f>
        <v>#VALUE!</v>
      </c>
      <c r="F421" s="41"/>
      <c r="G421" s="25" t="str">
        <f>IF(B421="","",IF(B421="totale",SUM(G$24:G420),F421))</f>
        <v/>
      </c>
      <c r="H421" s="42"/>
      <c r="I421" s="43"/>
    </row>
    <row r="422" spans="2:9" ht="15" x14ac:dyDescent="0.3">
      <c r="B422" s="36"/>
      <c r="C422" s="40"/>
      <c r="D422" s="96" t="str">
        <f>IF(B422="Totale",SUM($D$24:D421),IF(B422="","",IF(B422=$I$15,$E$15-(SUM($D$24:D421)),(($A$6*(1/((1+$I$17)^($I$15-B421))))))))</f>
        <v/>
      </c>
      <c r="E422" s="25" t="e">
        <f>IF(B423="totale",SUM(E$24:$E421),ROUND( D422,2))</f>
        <v>#VALUE!</v>
      </c>
      <c r="F422" s="41"/>
      <c r="G422" s="25" t="str">
        <f>IF(B422="","",IF(B422="totale",SUM(G$24:G421),F422))</f>
        <v/>
      </c>
      <c r="H422" s="42"/>
      <c r="I422" s="43"/>
    </row>
    <row r="423" spans="2:9" ht="15" x14ac:dyDescent="0.3">
      <c r="B423" s="36"/>
      <c r="C423" s="40"/>
      <c r="D423" s="96" t="str">
        <f>IF(B423="Totale",SUM($D$24:D422),IF(B423="","",IF(B423=$I$15,$E$15-(SUM($D$24:D422)),(($A$6*(1/((1+$I$17)^($I$15-B422))))))))</f>
        <v/>
      </c>
      <c r="E423" s="25" t="e">
        <f>IF(B424="totale",SUM(E$24:$E422),ROUND( D423,2))</f>
        <v>#VALUE!</v>
      </c>
      <c r="F423" s="41"/>
      <c r="G423" s="25" t="str">
        <f>IF(B423="","",IF(B423="totale",SUM(G$24:G422),F423))</f>
        <v/>
      </c>
      <c r="H423" s="42"/>
      <c r="I423" s="43"/>
    </row>
    <row r="424" spans="2:9" ht="15" x14ac:dyDescent="0.3">
      <c r="B424" s="36"/>
      <c r="C424" s="40"/>
      <c r="D424" s="96" t="str">
        <f>IF(B424="Totale",SUM($D$24:D423),IF(B424="","",IF(B424=$I$15,$E$15-(SUM($D$24:D423)),(($A$6*(1/((1+$I$17)^($I$15-B423))))))))</f>
        <v/>
      </c>
      <c r="E424" s="25" t="e">
        <f>IF(B425="totale",SUM(E$24:$E423),ROUND( D424,2))</f>
        <v>#VALUE!</v>
      </c>
      <c r="F424" s="41"/>
      <c r="G424" s="25" t="str">
        <f>IF(B424="","",IF(B424="totale",SUM(G$24:G423),F424))</f>
        <v/>
      </c>
      <c r="H424" s="42"/>
      <c r="I424" s="43"/>
    </row>
    <row r="425" spans="2:9" ht="15" x14ac:dyDescent="0.3">
      <c r="B425" s="36"/>
      <c r="C425" s="40"/>
      <c r="D425" s="96" t="str">
        <f>IF(B425="Totale",SUM($D$24:D424),IF(B425="","",IF(B425=$I$15,$E$15-(SUM($D$24:D424)),(($A$6*(1/((1+$I$17)^($I$15-B424))))))))</f>
        <v/>
      </c>
      <c r="E425" s="25" t="e">
        <f>IF(B426="totale",SUM(E$24:$E424),ROUND( D425,2))</f>
        <v>#VALUE!</v>
      </c>
      <c r="F425" s="41"/>
      <c r="G425" s="25" t="str">
        <f>IF(B425="","",IF(B425="totale",SUM(G$24:G424),F425))</f>
        <v/>
      </c>
      <c r="H425" s="42"/>
      <c r="I425" s="33"/>
    </row>
    <row r="426" spans="2:9" ht="15" x14ac:dyDescent="0.3">
      <c r="B426" s="36"/>
      <c r="C426" s="40"/>
      <c r="D426" s="96" t="str">
        <f>IF(B426="Totale",SUM($D$24:D425),IF(B426="","",IF(B426=$I$15,$E$15-(SUM($D$24:D425)),(($A$6*(1/((1+$I$17)^($I$15-B425))))))))</f>
        <v/>
      </c>
      <c r="E426" s="25" t="e">
        <f>IF(B427="totale",SUM(E$24:$E425),ROUND( D426,2))</f>
        <v>#VALUE!</v>
      </c>
      <c r="F426" s="41"/>
      <c r="G426" s="25" t="str">
        <f>IF(B426="","",IF(B426="totale",SUM(G$24:G425),F426))</f>
        <v/>
      </c>
      <c r="H426" s="42"/>
      <c r="I426" s="33"/>
    </row>
    <row r="427" spans="2:9" ht="15" x14ac:dyDescent="0.3">
      <c r="B427" s="33"/>
      <c r="C427" s="40"/>
      <c r="D427" s="96" t="str">
        <f>IF(B427="Totale",SUM($D$24:D426),IF(B427="","",IF(B427=$I$15,$E$15-(SUM($D$24:D426)),(($A$6*(1/((1+$I$17)^($I$15-B426))))))))</f>
        <v/>
      </c>
      <c r="E427" s="25" t="e">
        <f>IF(B428="totale",SUM(E$24:$E426),ROUND( D427,2))</f>
        <v>#VALUE!</v>
      </c>
      <c r="F427" s="41"/>
      <c r="G427" s="25" t="str">
        <f>IF(B427="","",IF(B427="totale",SUM(G$24:G426),F427))</f>
        <v/>
      </c>
      <c r="H427" s="42"/>
      <c r="I427" s="33"/>
    </row>
    <row r="428" spans="2:9" ht="15" x14ac:dyDescent="0.3">
      <c r="B428" s="33"/>
      <c r="C428" s="40"/>
      <c r="D428" s="96" t="str">
        <f>IF(B428="Totale",SUM($D$24:D427),IF(B428="","",IF(B428=$I$15,$E$15-(SUM($D$24:D427)),(($A$6*(1/((1+$I$17)^($I$15-B427))))))))</f>
        <v/>
      </c>
      <c r="E428" s="25" t="e">
        <f>IF(B429="totale",SUM(E$24:$E427),ROUND( D428,2))</f>
        <v>#VALUE!</v>
      </c>
      <c r="F428" s="41"/>
      <c r="G428" s="25" t="str">
        <f>IF(B428="","",IF(B428="totale",SUM(G$24:G427),F428))</f>
        <v/>
      </c>
      <c r="H428" s="42"/>
      <c r="I428" s="33"/>
    </row>
    <row r="429" spans="2:9" ht="15" x14ac:dyDescent="0.3">
      <c r="B429" s="33"/>
      <c r="C429" s="40"/>
      <c r="D429" s="96" t="str">
        <f>IF(B429="Totale",SUM($D$24:D428),IF(B429="","",IF(B429=$I$15,$E$15-(SUM($D$24:D428)),(($A$6*(1/((1+$I$17)^($I$15-B428))))))))</f>
        <v/>
      </c>
      <c r="E429" s="25" t="e">
        <f>IF(B430="totale",SUM(E$24:$E428),ROUND( D429,2))</f>
        <v>#VALUE!</v>
      </c>
      <c r="F429" s="42"/>
      <c r="G429" s="25" t="str">
        <f>IF(B429="","",IF(B429="totale",SUM(G$24:G428),F429))</f>
        <v/>
      </c>
      <c r="H429" s="42"/>
      <c r="I429" s="33"/>
    </row>
    <row r="430" spans="2:9" ht="15" x14ac:dyDescent="0.3">
      <c r="B430" s="33"/>
      <c r="C430" s="40"/>
      <c r="D430" s="96" t="str">
        <f>IF(B430="Totale",SUM($D$24:D429),IF(B430="","",IF(B430=$I$15,$E$15-(SUM($D$24:D429)),(($A$6*(1/((1+$I$17)^($I$15-B429))))))))</f>
        <v/>
      </c>
      <c r="E430" s="25" t="e">
        <f>IF(B431="totale",SUM(E$24:$E429),ROUND( D430,2))</f>
        <v>#VALUE!</v>
      </c>
      <c r="F430" s="42"/>
      <c r="G430" s="25" t="str">
        <f>IF(B430="","",IF(B430="totale",SUM(G$24:G429),F430))</f>
        <v/>
      </c>
      <c r="H430" s="42"/>
      <c r="I430" s="33"/>
    </row>
    <row r="431" spans="2:9" ht="15" x14ac:dyDescent="0.3">
      <c r="B431" s="33"/>
      <c r="C431" s="40"/>
      <c r="D431" s="96" t="str">
        <f>IF(B431="Totale",SUM($D$24:D430),IF(B431="","",IF(B431=$I$15,$E$15-(SUM($D$24:D430)),(($A$6*(1/((1+$I$17)^($I$15-B430))))))))</f>
        <v/>
      </c>
      <c r="E431" s="25" t="e">
        <f>IF(B432="totale",SUM(E$24:$E430),ROUND( D431,2))</f>
        <v>#VALUE!</v>
      </c>
      <c r="F431" s="42"/>
      <c r="G431" s="25" t="str">
        <f>IF(B431="","",IF(B431="totale",SUM(G$24:G430),F431))</f>
        <v/>
      </c>
      <c r="H431" s="42"/>
      <c r="I431" s="33"/>
    </row>
    <row r="432" spans="2:9" ht="15" x14ac:dyDescent="0.3">
      <c r="B432" s="33"/>
      <c r="C432" s="40"/>
      <c r="D432" s="96" t="str">
        <f>IF(B432="Totale",SUM($D$24:D431),IF(B432="","",IF(B432=$I$15,$E$15-(SUM($D$24:D431)),(($A$6*(1/((1+$I$17)^($I$15-B431))))))))</f>
        <v/>
      </c>
      <c r="E432" s="25" t="e">
        <f>IF(B433="totale",SUM(E$24:$E431),ROUND( D432,2))</f>
        <v>#VALUE!</v>
      </c>
      <c r="F432" s="42"/>
      <c r="G432" s="25" t="str">
        <f>IF(B432="","",IF(B432="totale",SUM(G$24:G431),F432))</f>
        <v/>
      </c>
      <c r="H432" s="42"/>
      <c r="I432" s="33"/>
    </row>
    <row r="433" spans="2:9" ht="15" x14ac:dyDescent="0.3">
      <c r="B433" s="33"/>
      <c r="C433" s="40"/>
      <c r="D433" s="96" t="str">
        <f>IF(B433="Totale",SUM($D$24:D432),IF(B433="","",IF(B433=$I$15,$E$15-(SUM($D$24:D432)),(($A$6*(1/((1+$I$17)^($I$15-B432))))))))</f>
        <v/>
      </c>
      <c r="E433" s="25" t="e">
        <f>IF(B434="totale",SUM(E$24:$E432),ROUND( D433,2))</f>
        <v>#VALUE!</v>
      </c>
      <c r="F433" s="42"/>
      <c r="G433" s="25" t="str">
        <f>IF(B433="","",IF(B433="totale",SUM(G$24:G432),F433))</f>
        <v/>
      </c>
      <c r="H433" s="42"/>
      <c r="I433" s="33"/>
    </row>
    <row r="434" spans="2:9" ht="15" x14ac:dyDescent="0.3">
      <c r="B434" s="33"/>
      <c r="C434" s="40"/>
      <c r="D434" s="96" t="str">
        <f>IF(B434="Totale",SUM($D$24:D433),IF(B434="","",IF(B434=$I$15,$E$15-(SUM($D$24:D433)),(($A$6*(1/((1+$I$17)^($I$15-B433))))))))</f>
        <v/>
      </c>
      <c r="E434" s="25" t="e">
        <f>IF(B435="totale",SUM(E$24:$E433),ROUND( D434,2))</f>
        <v>#VALUE!</v>
      </c>
      <c r="F434" s="42"/>
      <c r="G434" s="25" t="str">
        <f>IF(B434="","",IF(B434="totale",SUM(G$24:G433),F434))</f>
        <v/>
      </c>
      <c r="H434" s="42"/>
      <c r="I434" s="33"/>
    </row>
    <row r="435" spans="2:9" ht="15" x14ac:dyDescent="0.3">
      <c r="B435" s="33"/>
      <c r="C435" s="40"/>
      <c r="D435" s="96" t="str">
        <f>IF(B435="Totale",SUM($D$24:D434),IF(B435="","",IF(B435=$I$15,$E$15-(SUM($D$24:D434)),(($A$6*(1/((1+$I$17)^($I$15-B434))))))))</f>
        <v/>
      </c>
      <c r="E435" s="25" t="e">
        <f>IF(B436="totale",SUM(E$24:$E434),ROUND( D435,2))</f>
        <v>#VALUE!</v>
      </c>
      <c r="F435" s="42"/>
      <c r="G435" s="25" t="str">
        <f>IF(B435="","",IF(B435="totale",SUM(G$24:G434),F435))</f>
        <v/>
      </c>
      <c r="H435" s="42"/>
      <c r="I435" s="33"/>
    </row>
    <row r="436" spans="2:9" ht="15" x14ac:dyDescent="0.3">
      <c r="B436" s="33"/>
      <c r="C436" s="40"/>
      <c r="D436" s="96" t="str">
        <f>IF(B436="Totale",SUM($D$24:D435),IF(B436="","",IF(B436=$I$15,$E$15-(SUM($D$24:D435)),(($A$6*(1/((1+$I$17)^($I$15-B435))))))))</f>
        <v/>
      </c>
      <c r="E436" s="25" t="e">
        <f>IF(B437="totale",SUM(E$24:$E435),ROUND( D436,2))</f>
        <v>#VALUE!</v>
      </c>
      <c r="F436" s="42"/>
      <c r="G436" s="25" t="str">
        <f>IF(B436="","",IF(B436="totale",SUM(G$24:G435),F436))</f>
        <v/>
      </c>
      <c r="H436" s="42"/>
      <c r="I436" s="33"/>
    </row>
    <row r="437" spans="2:9" ht="15" x14ac:dyDescent="0.3">
      <c r="B437" s="33"/>
      <c r="C437" s="40"/>
      <c r="D437" s="96" t="str">
        <f>IF(B437="Totale",SUM($D$24:D436),IF(B437="","",IF(B437=$I$15,$E$15-(SUM($D$24:D436)),(($A$6*(1/((1+$I$17)^($I$15-B436))))))))</f>
        <v/>
      </c>
      <c r="E437" s="25" t="e">
        <f>IF(B438="totale",SUM(E$24:$E436),ROUND( D437,2))</f>
        <v>#VALUE!</v>
      </c>
      <c r="F437" s="42"/>
      <c r="G437" s="25" t="str">
        <f>IF(B437="","",IF(B437="totale",SUM(G$24:G436),F437))</f>
        <v/>
      </c>
      <c r="H437" s="42"/>
      <c r="I437" s="33"/>
    </row>
    <row r="438" spans="2:9" ht="15" x14ac:dyDescent="0.3">
      <c r="B438" s="33"/>
      <c r="C438" s="40"/>
      <c r="D438" s="96" t="str">
        <f>IF(B438="Totale",SUM($D$24:D437),IF(B438="","",IF(B438=$I$15,$E$15-(SUM($D$24:D437)),(($A$6*(1/((1+$I$17)^($I$15-B437))))))))</f>
        <v/>
      </c>
      <c r="E438" s="25" t="e">
        <f>IF(B439="totale",SUM(E$24:$E437),ROUND( D438,2))</f>
        <v>#VALUE!</v>
      </c>
      <c r="F438" s="42"/>
      <c r="G438" s="25" t="str">
        <f>IF(B438="","",IF(B438="totale",SUM(G$24:G437),F438))</f>
        <v/>
      </c>
      <c r="H438" s="42"/>
      <c r="I438" s="33"/>
    </row>
    <row r="439" spans="2:9" ht="15" x14ac:dyDescent="0.3">
      <c r="B439" s="33"/>
      <c r="C439" s="40"/>
      <c r="D439" s="96" t="str">
        <f>IF(B439="Totale",SUM($D$24:D438),IF(B439="","",IF(B439=$I$15,$E$15-(SUM($D$24:D438)),(($A$6*(1/((1+$I$17)^($I$15-B438))))))))</f>
        <v/>
      </c>
      <c r="E439" s="25" t="e">
        <f>IF(B440="totale",SUM(E$24:$E438),ROUND( D439,2))</f>
        <v>#VALUE!</v>
      </c>
      <c r="F439" s="42"/>
      <c r="G439" s="25" t="str">
        <f>IF(B439="","",IF(B439="totale",SUM(G$24:G438),F439))</f>
        <v/>
      </c>
      <c r="H439" s="42"/>
      <c r="I439" s="33"/>
    </row>
    <row r="440" spans="2:9" ht="15" x14ac:dyDescent="0.3">
      <c r="B440" s="33"/>
      <c r="C440" s="40"/>
      <c r="D440" s="96" t="str">
        <f>IF(B440="Totale",SUM($D$24:D439),IF(B440="","",IF(B440=$I$15,$E$15-(SUM($D$24:D439)),(($A$6*(1/((1+$I$17)^($I$15-B439))))))))</f>
        <v/>
      </c>
      <c r="E440" s="25" t="e">
        <f>IF(B441="totale",SUM(E$24:$E439),ROUND( D440,2))</f>
        <v>#VALUE!</v>
      </c>
      <c r="F440" s="33"/>
      <c r="G440" s="25" t="str">
        <f>IF(B440="","",IF(B440="totale",SUM(G$24:G439),F440))</f>
        <v/>
      </c>
      <c r="H440" s="42"/>
      <c r="I440" s="33"/>
    </row>
    <row r="441" spans="2:9" ht="15" x14ac:dyDescent="0.3">
      <c r="B441" s="33"/>
      <c r="C441" s="40"/>
      <c r="D441" s="96" t="str">
        <f>IF(B441="Totale",SUM($D$24:D440),IF(B441="","",IF(B441=$I$15,$E$15-(SUM($D$24:D440)),(($A$6*(1/((1+$I$17)^($I$15-B440))))))))</f>
        <v/>
      </c>
      <c r="E441" s="25" t="e">
        <f>IF(B442="totale",SUM(E$24:$E440),ROUND( D441,2))</f>
        <v>#VALUE!</v>
      </c>
      <c r="F441" s="33"/>
      <c r="G441" s="25" t="str">
        <f>IF(B441="","",IF(B441="totale",SUM(G$24:G440),F441))</f>
        <v/>
      </c>
      <c r="H441" s="42"/>
      <c r="I441" s="33"/>
    </row>
    <row r="442" spans="2:9" ht="15" x14ac:dyDescent="0.3">
      <c r="B442" s="33"/>
      <c r="C442" s="40"/>
      <c r="D442" s="96" t="str">
        <f>IF(B442="Totale",SUM($D$24:D441),IF(B442="","",IF(B442=$I$15,$E$15-(SUM($D$24:D441)),(($A$6*(1/((1+$I$17)^($I$15-B441))))))))</f>
        <v/>
      </c>
      <c r="E442" s="25" t="e">
        <f>IF(B443="totale",SUM(E$24:$E441),ROUND( D442,2))</f>
        <v>#VALUE!</v>
      </c>
      <c r="F442" s="33"/>
      <c r="G442" s="25" t="str">
        <f>IF(B442="","",IF(B442="totale",SUM(G$24:G441),F442))</f>
        <v/>
      </c>
      <c r="H442" s="42"/>
      <c r="I442" s="33"/>
    </row>
    <row r="443" spans="2:9" ht="15" x14ac:dyDescent="0.3">
      <c r="B443" s="33"/>
      <c r="C443" s="40"/>
      <c r="D443" s="96" t="str">
        <f>IF(B443="Totale",SUM($D$24:D442),IF(B443="","",IF(B443=$I$15,$E$15-(SUM($D$24:D442)),(($A$6*(1/((1+$I$17)^($I$15-B442))))))))</f>
        <v/>
      </c>
      <c r="E443" s="25" t="e">
        <f>IF(B444="totale",SUM(E$24:$E442),ROUND( D443,2))</f>
        <v>#VALUE!</v>
      </c>
      <c r="F443" s="33"/>
      <c r="G443" s="25" t="str">
        <f>IF(B443="","",IF(B443="totale",SUM(G$24:G442),F443))</f>
        <v/>
      </c>
      <c r="H443" s="42"/>
      <c r="I443" s="33"/>
    </row>
    <row r="444" spans="2:9" ht="15" x14ac:dyDescent="0.3">
      <c r="B444" s="33"/>
      <c r="C444" s="40"/>
      <c r="D444" s="96" t="str">
        <f>IF(B444="Totale",SUM($D$24:D443),IF(B444="","",IF(B444=$I$15,$E$15-(SUM($D$24:D443)),(($A$6*(1/((1+$I$17)^($I$15-B443))))))))</f>
        <v/>
      </c>
      <c r="E444" s="25" t="e">
        <f>IF(B445="totale",SUM(E$24:$E443),ROUND( D444,2))</f>
        <v>#VALUE!</v>
      </c>
      <c r="F444" s="33"/>
      <c r="G444" s="25" t="str">
        <f>IF(B444="","",IF(B444="totale",SUM(G$24:G443),F444))</f>
        <v/>
      </c>
      <c r="H444" s="42"/>
      <c r="I444" s="33"/>
    </row>
    <row r="445" spans="2:9" ht="15" x14ac:dyDescent="0.3">
      <c r="B445" s="33"/>
      <c r="C445" s="40"/>
      <c r="D445" s="96" t="str">
        <f>IF(B445="Totale",SUM($D$24:D444),IF(B445="","",IF(B445=$I$15,$E$15-(SUM($D$24:D444)),(($A$6*(1/((1+$I$17)^($I$15-B444))))))))</f>
        <v/>
      </c>
      <c r="E445" s="25" t="e">
        <f>IF(B446="totale",SUM(E$24:$E444),ROUND( D445,2))</f>
        <v>#VALUE!</v>
      </c>
      <c r="F445" s="33"/>
      <c r="G445" s="25" t="str">
        <f>IF(B445="","",IF(B445="totale",SUM(G$24:G444),F445))</f>
        <v/>
      </c>
      <c r="H445" s="42"/>
      <c r="I445" s="33"/>
    </row>
    <row r="446" spans="2:9" ht="15" x14ac:dyDescent="0.3">
      <c r="B446" s="33"/>
      <c r="C446" s="40"/>
      <c r="D446" s="96" t="str">
        <f>IF(B446="Totale",SUM($D$24:D445),IF(B446="","",IF(B446=$I$15,$E$15-(SUM($D$24:D445)),(($A$6*(1/((1+$I$17)^($I$15-B445))))))))</f>
        <v/>
      </c>
      <c r="E446" s="25" t="e">
        <f>IF(B447="totale",SUM(E$24:$E445),ROUND( D446,2))</f>
        <v>#VALUE!</v>
      </c>
      <c r="F446" s="33"/>
      <c r="G446" s="25" t="str">
        <f>IF(B446="","",IF(B446="totale",SUM(G$24:G445),F446))</f>
        <v/>
      </c>
      <c r="H446" s="42"/>
      <c r="I446" s="33"/>
    </row>
    <row r="447" spans="2:9" ht="15" x14ac:dyDescent="0.3">
      <c r="B447" s="33"/>
      <c r="C447" s="40"/>
      <c r="D447" s="96" t="str">
        <f>IF(B447="Totale",SUM($D$24:D446),IF(B447="","",IF(B447=$I$15,$E$15-(SUM($D$24:D446)),(($A$6*(1/((1+$I$17)^($I$15-B446))))))))</f>
        <v/>
      </c>
      <c r="E447" s="25" t="e">
        <f>IF(B448="totale",SUM(E$24:$E446),ROUND( D447,2))</f>
        <v>#VALUE!</v>
      </c>
      <c r="F447" s="33"/>
      <c r="G447" s="25" t="str">
        <f>IF(B447="","",IF(B447="totale",SUM(G$24:G446),F447))</f>
        <v/>
      </c>
      <c r="H447" s="42"/>
      <c r="I447" s="33"/>
    </row>
    <row r="448" spans="2:9" ht="15" x14ac:dyDescent="0.3">
      <c r="B448" s="33"/>
      <c r="C448" s="40"/>
      <c r="D448" s="96" t="str">
        <f>IF(B448="Totale",SUM($D$24:D447),IF(B448="","",IF(B448=$I$15,$E$15-(SUM($D$24:D447)),(($A$6*(1/((1+$I$17)^($I$15-B447))))))))</f>
        <v/>
      </c>
      <c r="E448" s="25" t="e">
        <f>IF(B449="totale",SUM(E$24:$E447),ROUND( D448,2))</f>
        <v>#VALUE!</v>
      </c>
      <c r="F448" s="33"/>
      <c r="G448" s="25" t="str">
        <f>IF(B448="","",IF(B448="totale",SUM(G$24:G447),F448))</f>
        <v/>
      </c>
      <c r="H448" s="42"/>
      <c r="I448" s="33"/>
    </row>
    <row r="449" spans="2:9" ht="15" x14ac:dyDescent="0.3">
      <c r="B449" s="33"/>
      <c r="C449" s="40"/>
      <c r="D449" s="96" t="str">
        <f>IF(B449="Totale",SUM($D$24:D448),IF(B449="","",IF(B449=$I$15,$E$15-(SUM($D$24:D448)),(($A$6*(1/((1+$I$17)^($I$15-B448))))))))</f>
        <v/>
      </c>
      <c r="E449" s="25" t="e">
        <f>IF(B450="totale",SUM(E$24:$E448),ROUND( D449,2))</f>
        <v>#VALUE!</v>
      </c>
      <c r="F449" s="33"/>
      <c r="G449" s="25" t="str">
        <f>IF(B449="","",IF(B449="totale",SUM(G$24:G448),F449))</f>
        <v/>
      </c>
      <c r="H449" s="42"/>
      <c r="I449" s="33"/>
    </row>
    <row r="450" spans="2:9" ht="15" x14ac:dyDescent="0.3">
      <c r="B450" s="33"/>
      <c r="C450" s="40"/>
      <c r="D450" s="96" t="str">
        <f>IF(B450="Totale",SUM($D$24:D449),IF(B450="","",IF(B450=$I$15,$E$15-(SUM($D$24:D449)),(($A$6*(1/((1+$I$17)^($I$15-B449))))))))</f>
        <v/>
      </c>
      <c r="E450" s="25" t="e">
        <f>IF(B451="totale",SUM(E$24:$E449),ROUND( D450,2))</f>
        <v>#VALUE!</v>
      </c>
      <c r="F450" s="33"/>
      <c r="G450" s="25" t="str">
        <f>IF(B450="","",IF(B450="totale",SUM(G$24:G449),F450))</f>
        <v/>
      </c>
      <c r="H450" s="33"/>
      <c r="I450" s="33"/>
    </row>
    <row r="451" spans="2:9" ht="15" x14ac:dyDescent="0.3">
      <c r="B451" s="33"/>
      <c r="C451" s="40"/>
      <c r="D451" s="96" t="str">
        <f>IF(B451="Totale",SUM($D$24:D450),IF(B451="","",IF(B451=$I$15,$E$15-(SUM($D$24:D450)),(($A$6*(1/((1+$I$17)^($I$15-B450))))))))</f>
        <v/>
      </c>
      <c r="E451" s="25" t="e">
        <f>IF(B452="totale",SUM(E$24:$E450),ROUND( D451,2))</f>
        <v>#VALUE!</v>
      </c>
      <c r="F451" s="33"/>
      <c r="G451" s="25" t="str">
        <f>IF(B451="","",IF(B451="totale",SUM(G$24:G450),F451))</f>
        <v/>
      </c>
      <c r="H451" s="33"/>
      <c r="I451" s="33"/>
    </row>
    <row r="452" spans="2:9" ht="15" x14ac:dyDescent="0.3">
      <c r="B452" s="33"/>
      <c r="C452" s="40"/>
      <c r="D452" s="96" t="str">
        <f>IF(B452="Totale",SUM($D$24:D451),IF(B452="","",IF(B452=$I$15,$E$15-(SUM($D$24:D451)),(($A$6*(1/((1+$I$17)^($I$15-B451))))))))</f>
        <v/>
      </c>
      <c r="E452" s="25" t="e">
        <f>IF(B453="totale",SUM(E$24:$E451),ROUND( D452,2))</f>
        <v>#VALUE!</v>
      </c>
      <c r="F452" s="33"/>
      <c r="G452" s="25" t="str">
        <f>IF(B452="","",IF(B452="totale",SUM(G$24:G451),F452))</f>
        <v/>
      </c>
      <c r="H452" s="33"/>
      <c r="I452" s="33"/>
    </row>
    <row r="453" spans="2:9" ht="15" x14ac:dyDescent="0.3">
      <c r="B453" s="33"/>
      <c r="C453" s="40"/>
      <c r="D453" s="96" t="str">
        <f>IF(B453="Totale",SUM($D$24:D452),IF(B453="","",IF(B453=$I$15,$E$15-(SUM($D$24:D452)),(($A$6*(1/((1+$I$17)^($I$15-B452))))))))</f>
        <v/>
      </c>
      <c r="E453" s="25" t="e">
        <f>IF(B454="totale",SUM(E$24:$E452),ROUND( D453,2))</f>
        <v>#VALUE!</v>
      </c>
      <c r="F453" s="33"/>
      <c r="G453" s="25" t="str">
        <f>IF(B453="","",IF(B453="totale",SUM(G$24:G452),F453))</f>
        <v/>
      </c>
      <c r="H453" s="33"/>
      <c r="I453" s="33"/>
    </row>
    <row r="454" spans="2:9" ht="15" x14ac:dyDescent="0.3">
      <c r="B454" s="33"/>
      <c r="C454" s="40"/>
      <c r="D454" s="96" t="str">
        <f>IF(B454="Totale",SUM($D$24:D453),IF(B454="","",IF(B454=$I$15,$E$15-(SUM($D$24:D453)),(($A$6*(1/((1+$I$17)^($I$15-B453))))))))</f>
        <v/>
      </c>
      <c r="E454" s="25" t="e">
        <f>IF(B455="totale",SUM(E$24:$E453),ROUND( D454,2))</f>
        <v>#VALUE!</v>
      </c>
      <c r="F454" s="33"/>
      <c r="G454" s="25" t="str">
        <f>IF(B454="","",IF(B454="totale",SUM(G$24:G453),F454))</f>
        <v/>
      </c>
      <c r="H454" s="33"/>
      <c r="I454" s="33"/>
    </row>
    <row r="455" spans="2:9" ht="15" x14ac:dyDescent="0.3">
      <c r="B455" s="33"/>
      <c r="C455" s="40"/>
      <c r="D455" s="96" t="str">
        <f>IF(B455="Totale",SUM($D$24:D454),IF(B455="","",IF(B455=$I$15,$E$15-(SUM($D$24:D454)),(($A$6*(1/((1+$I$17)^($I$15-B454))))))))</f>
        <v/>
      </c>
      <c r="E455" s="25" t="e">
        <f>IF(B456="totale",SUM(E$24:$E454),ROUND( D455,2))</f>
        <v>#VALUE!</v>
      </c>
      <c r="F455" s="33"/>
      <c r="G455" s="25" t="str">
        <f>IF(B455="","",IF(B455="totale",SUM(G$24:G454),F455))</f>
        <v/>
      </c>
      <c r="H455" s="33"/>
      <c r="I455" s="33"/>
    </row>
    <row r="456" spans="2:9" ht="15" x14ac:dyDescent="0.3">
      <c r="B456" s="33"/>
      <c r="C456" s="40"/>
      <c r="D456" s="96" t="str">
        <f>IF(B456="Totale",SUM($D$24:D455),IF(B456="","",IF(B456=$I$15,$E$15-(SUM($D$24:D455)),(($A$6*(1/((1+$I$17)^($I$15-B455))))))))</f>
        <v/>
      </c>
      <c r="E456" s="25" t="e">
        <f>IF(B457="totale",SUM(E$24:$E455),ROUND( D456,2))</f>
        <v>#VALUE!</v>
      </c>
      <c r="F456" s="33"/>
      <c r="G456" s="25" t="str">
        <f>IF(B456="","",IF(B456="totale",SUM(G$24:G455),F456))</f>
        <v/>
      </c>
      <c r="H456" s="33"/>
      <c r="I456" s="33"/>
    </row>
    <row r="457" spans="2:9" ht="15" x14ac:dyDescent="0.3">
      <c r="B457" s="33"/>
      <c r="C457" s="40"/>
      <c r="D457" s="96" t="str">
        <f>IF(B457="Totale",SUM($D$24:D456),IF(B457="","",IF(B457=$I$15,$E$15-(SUM($D$24:D456)),(($A$6*(1/((1+$I$17)^($I$15-B456))))))))</f>
        <v/>
      </c>
      <c r="E457" s="25" t="e">
        <f>IF(B458="totale",SUM(E$24:$E456),ROUND( D457,2))</f>
        <v>#VALUE!</v>
      </c>
      <c r="F457" s="33"/>
      <c r="G457" s="25" t="str">
        <f>IF(B457="","",IF(B457="totale",SUM(G$24:G456),F457))</f>
        <v/>
      </c>
      <c r="H457" s="33"/>
      <c r="I457" s="33"/>
    </row>
    <row r="458" spans="2:9" ht="15" x14ac:dyDescent="0.3">
      <c r="B458" s="33"/>
      <c r="C458" s="40"/>
      <c r="D458" s="96" t="str">
        <f>IF(B458="Totale",SUM($D$24:D457),IF(B458="","",IF(B458=$I$15,$E$15-(SUM($D$24:D457)),(($A$6*(1/((1+$I$17)^($I$15-B457))))))))</f>
        <v/>
      </c>
      <c r="E458" s="25" t="e">
        <f>IF(B459="totale",SUM(E$24:$E457),ROUND( D458,2))</f>
        <v>#VALUE!</v>
      </c>
      <c r="F458" s="33"/>
      <c r="G458" s="25" t="str">
        <f>IF(B458="","",IF(B458="totale",SUM(G$24:G457),F458))</f>
        <v/>
      </c>
      <c r="H458" s="33"/>
      <c r="I458" s="33"/>
    </row>
    <row r="459" spans="2:9" ht="15" x14ac:dyDescent="0.3">
      <c r="B459" s="33"/>
      <c r="C459" s="40"/>
      <c r="D459" s="96" t="str">
        <f>IF(B459="Totale",SUM($D$24:D458),IF(B459="","",IF(B459=$I$15,$E$15-(SUM($D$24:D458)),(($A$6*(1/((1+$I$17)^($I$15-B458))))))))</f>
        <v/>
      </c>
      <c r="E459" s="25" t="e">
        <f>IF(B460="totale",SUM(E$24:$E458),ROUND( D459,2))</f>
        <v>#VALUE!</v>
      </c>
      <c r="F459" s="33"/>
      <c r="G459" s="25" t="str">
        <f>IF(B459="","",IF(B459="totale",SUM(G$24:G458),F459))</f>
        <v/>
      </c>
      <c r="H459" s="33"/>
      <c r="I459" s="33"/>
    </row>
    <row r="460" spans="2:9" ht="15" x14ac:dyDescent="0.3">
      <c r="B460" s="33"/>
      <c r="C460" s="40"/>
      <c r="D460" s="96" t="str">
        <f>IF(B460="Totale",SUM($D$24:D459),IF(B460="","",IF(B460=$I$15,$E$15-(SUM($D$24:D459)),(($A$6*(1/((1+$I$17)^($I$15-B459))))))))</f>
        <v/>
      </c>
      <c r="E460" s="25" t="e">
        <f>IF(B461="totale",SUM(E$24:$E459),ROUND( D460,2))</f>
        <v>#VALUE!</v>
      </c>
      <c r="F460" s="33"/>
      <c r="G460" s="25" t="str">
        <f>IF(B460="","",IF(B460="totale",SUM(G$24:G459),F460))</f>
        <v/>
      </c>
      <c r="H460" s="33"/>
      <c r="I460" s="33"/>
    </row>
    <row r="461" spans="2:9" ht="15" x14ac:dyDescent="0.3">
      <c r="B461" s="33"/>
      <c r="C461" s="40"/>
      <c r="D461" s="96" t="str">
        <f>IF(B461="Totale",SUM($D$24:D460),IF(B461="","",IF(B461=$I$15,$E$15-(SUM($D$24:D460)),(($A$6*(1/((1+$I$17)^($I$15-B460))))))))</f>
        <v/>
      </c>
      <c r="E461" s="25" t="e">
        <f>IF(B462="totale",SUM(E$24:$E460),ROUND( D461,2))</f>
        <v>#VALUE!</v>
      </c>
      <c r="F461" s="33"/>
      <c r="G461" s="25" t="str">
        <f>IF(B461="","",IF(B461="totale",SUM(G$24:G460),F461))</f>
        <v/>
      </c>
      <c r="H461" s="33"/>
      <c r="I461" s="33"/>
    </row>
    <row r="462" spans="2:9" ht="15" x14ac:dyDescent="0.3">
      <c r="B462" s="33"/>
      <c r="C462" s="40"/>
      <c r="D462" s="96" t="str">
        <f>IF(B462="Totale",SUM($D$24:D461),IF(B462="","",IF(B462=$I$15,$E$15-(SUM($D$24:D461)),(($A$6*(1/((1+$I$17)^($I$15-B461))))))))</f>
        <v/>
      </c>
      <c r="E462" s="25" t="e">
        <f>IF(B463="totale",SUM(E$24:$E461),ROUND( D462,2))</f>
        <v>#VALUE!</v>
      </c>
      <c r="F462" s="33"/>
      <c r="G462" s="25" t="str">
        <f>IF(B462="","",IF(B462="totale",SUM(G$24:G461),F462))</f>
        <v/>
      </c>
      <c r="H462" s="33"/>
      <c r="I462" s="33"/>
    </row>
    <row r="463" spans="2:9" ht="15" x14ac:dyDescent="0.3">
      <c r="B463" s="33"/>
      <c r="C463" s="40"/>
      <c r="D463" s="96" t="str">
        <f>IF(B463="Totale",SUM($D$24:D462),IF(B463="","",IF(B463=$I$15,$E$15-(SUM($D$24:D462)),(($A$6*(1/((1+$I$17)^($I$15-B462))))))))</f>
        <v/>
      </c>
      <c r="E463" s="25" t="e">
        <f>IF(B464="totale",SUM(E$24:$E462),ROUND( D463,2))</f>
        <v>#VALUE!</v>
      </c>
      <c r="F463" s="33"/>
      <c r="G463" s="25" t="str">
        <f>IF(B463="","",IF(B463="totale",SUM(G$24:G462),F463))</f>
        <v/>
      </c>
      <c r="H463" s="33"/>
      <c r="I463" s="33"/>
    </row>
    <row r="464" spans="2:9" ht="15" x14ac:dyDescent="0.3">
      <c r="B464" s="33"/>
      <c r="C464" s="40"/>
      <c r="D464" s="96" t="str">
        <f>IF(B464="Totale",SUM($D$24:D463),IF(B464="","",IF(B464=$I$15,$E$15-(SUM($D$24:D463)),(($A$6*(1/((1+$I$17)^($I$15-B463))))))))</f>
        <v/>
      </c>
      <c r="E464" s="25" t="e">
        <f>IF(B465="totale",SUM(E$24:$E463),ROUND( D464,2))</f>
        <v>#VALUE!</v>
      </c>
      <c r="F464" s="33"/>
      <c r="G464" s="25" t="str">
        <f>IF(B464="","",IF(B464="totale",SUM(G$24:G463),F464))</f>
        <v/>
      </c>
      <c r="H464" s="33"/>
      <c r="I464" s="33"/>
    </row>
    <row r="465" spans="2:9" ht="15" x14ac:dyDescent="0.3">
      <c r="B465" s="33"/>
      <c r="C465" s="40"/>
      <c r="D465" s="96" t="str">
        <f>IF(B465="Totale",SUM($D$24:D464),IF(B465="","",IF(B465=$I$15,$E$15-(SUM($D$24:D464)),(($A$6*(1/((1+$I$17)^($I$15-B464))))))))</f>
        <v/>
      </c>
      <c r="E465" s="25" t="e">
        <f>IF(B466="totale",SUM(E$24:$E464),ROUND( D465,2))</f>
        <v>#VALUE!</v>
      </c>
      <c r="F465" s="33"/>
      <c r="G465" s="25" t="str">
        <f>IF(B465="","",IF(B465="totale",SUM(G$24:G464),F465))</f>
        <v/>
      </c>
      <c r="H465" s="33"/>
      <c r="I465" s="33"/>
    </row>
    <row r="466" spans="2:9" ht="15" x14ac:dyDescent="0.3">
      <c r="B466" s="33"/>
      <c r="C466" s="40"/>
      <c r="D466" s="96" t="str">
        <f>IF(B466="Totale",SUM($D$24:D465),IF(B466="","",IF(B466=$I$15,$E$15-(SUM($D$24:D465)),(($A$6*(1/((1+$I$17)^($I$15-B465))))))))</f>
        <v/>
      </c>
      <c r="E466" s="25" t="e">
        <f>IF(B467="totale",SUM(E$24:$E465),ROUND( D466,2))</f>
        <v>#VALUE!</v>
      </c>
      <c r="F466" s="33"/>
      <c r="G466" s="25" t="str">
        <f>IF(B466="","",IF(B466="totale",SUM(G$24:G465),F466))</f>
        <v/>
      </c>
      <c r="H466" s="33"/>
      <c r="I466" s="33"/>
    </row>
    <row r="467" spans="2:9" ht="15" x14ac:dyDescent="0.3">
      <c r="B467" s="33"/>
      <c r="C467" s="40"/>
      <c r="D467" s="96" t="str">
        <f>IF(B467="Totale",SUM($D$24:D466),IF(B467="","",IF(B467=$I$15,$E$15-(SUM($D$24:D466)),(($A$6*(1/((1+$I$17)^($I$15-B466))))))))</f>
        <v/>
      </c>
      <c r="E467" s="25" t="e">
        <f>IF(B468="totale",SUM(E$24:$E466),ROUND( D467,2))</f>
        <v>#VALUE!</v>
      </c>
      <c r="F467" s="33"/>
      <c r="G467" s="25" t="str">
        <f>IF(B467="","",IF(B467="totale",SUM(G$24:G466),F467))</f>
        <v/>
      </c>
      <c r="H467" s="33"/>
      <c r="I467" s="33"/>
    </row>
    <row r="468" spans="2:9" ht="15" x14ac:dyDescent="0.3">
      <c r="B468" s="33"/>
      <c r="C468" s="40"/>
      <c r="D468" s="96" t="str">
        <f>IF(B468="Totale",SUM($D$24:D467),IF(B468="","",IF(B468=$I$15,$E$15-(SUM($D$24:D467)),(($A$6*(1/((1+$I$17)^($I$15-B467))))))))</f>
        <v/>
      </c>
      <c r="E468" s="25" t="e">
        <f>IF(B469="totale",SUM(E$24:$E467),ROUND( D468,2))</f>
        <v>#VALUE!</v>
      </c>
      <c r="F468" s="33"/>
      <c r="G468" s="25" t="str">
        <f>IF(B468="","",IF(B468="totale",SUM(G$24:G467),F468))</f>
        <v/>
      </c>
      <c r="H468" s="33"/>
      <c r="I468" s="33"/>
    </row>
    <row r="469" spans="2:9" ht="15" x14ac:dyDescent="0.3">
      <c r="B469" s="33"/>
      <c r="C469" s="40"/>
      <c r="D469" s="96" t="str">
        <f>IF(B469="Totale",SUM($D$24:D468),IF(B469="","",IF(B469=$I$15,$E$15-(SUM($D$24:D468)),(($A$6*(1/((1+$I$17)^($I$15-B468))))))))</f>
        <v/>
      </c>
      <c r="E469" s="25" t="e">
        <f>IF(B470="totale",SUM(E$24:$E468),ROUND( D469,2))</f>
        <v>#VALUE!</v>
      </c>
      <c r="F469" s="33"/>
      <c r="G469" s="25" t="str">
        <f>IF(B469="","",IF(B469="totale",SUM(G$24:G468),F469))</f>
        <v/>
      </c>
      <c r="H469" s="33"/>
      <c r="I469" s="33"/>
    </row>
    <row r="470" spans="2:9" ht="15" x14ac:dyDescent="0.3">
      <c r="B470" s="33"/>
      <c r="C470" s="40"/>
      <c r="D470" s="96" t="str">
        <f>IF(B470="Totale",SUM($D$24:D469),IF(B470="","",IF(B470=$I$15,$E$15-(SUM($D$24:D469)),(($A$6*(1/((1+$I$17)^($I$15-B469))))))))</f>
        <v/>
      </c>
      <c r="E470" s="25" t="e">
        <f>IF(B471="totale",SUM(E$24:$E469),ROUND( D470,2))</f>
        <v>#VALUE!</v>
      </c>
      <c r="F470" s="33"/>
      <c r="G470" s="25" t="str">
        <f>IF(B470="","",IF(B470="totale",SUM(G$24:G469),F470))</f>
        <v/>
      </c>
      <c r="H470" s="33"/>
      <c r="I470" s="33"/>
    </row>
    <row r="471" spans="2:9" ht="15" x14ac:dyDescent="0.3">
      <c r="B471" s="33"/>
      <c r="C471" s="40"/>
      <c r="D471" s="96" t="str">
        <f>IF(B471="Totale",SUM($D$24:D470),IF(B471="","",IF(B471=$I$15,$E$15-(SUM($D$24:D470)),(($A$6*(1/((1+$I$17)^($I$15-B470))))))))</f>
        <v/>
      </c>
      <c r="E471" s="25" t="e">
        <f>IF(B472="totale",SUM(E$24:$E470),ROUND( D471,2))</f>
        <v>#VALUE!</v>
      </c>
      <c r="F471" s="33"/>
      <c r="G471" s="25" t="str">
        <f>IF(B471="","",IF(B471="totale",SUM(G$24:G470),F471))</f>
        <v/>
      </c>
      <c r="H471" s="33"/>
      <c r="I471" s="33"/>
    </row>
    <row r="472" spans="2:9" ht="15" x14ac:dyDescent="0.3">
      <c r="B472" s="33"/>
      <c r="C472" s="40"/>
      <c r="D472" s="96" t="str">
        <f>IF(B472="Totale",SUM($D$24:D471),IF(B472="","",IF(B472=$I$15,$E$15-(SUM($D$24:D471)),(($A$6*(1/((1+$I$17)^($I$15-B471))))))))</f>
        <v/>
      </c>
      <c r="E472" s="25" t="e">
        <f>IF(B473="totale",SUM(E$24:$E471),ROUND( D472,2))</f>
        <v>#VALUE!</v>
      </c>
      <c r="F472" s="33"/>
      <c r="G472" s="25" t="str">
        <f>IF(B472="","",IF(B472="totale",SUM(G$24:G471),F472))</f>
        <v/>
      </c>
      <c r="H472" s="33"/>
      <c r="I472" s="33"/>
    </row>
    <row r="473" spans="2:9" ht="15" x14ac:dyDescent="0.3">
      <c r="B473" s="33"/>
      <c r="C473" s="40"/>
      <c r="D473" s="96" t="str">
        <f>IF(B473="Totale",SUM($D$24:D472),IF(B473="","",IF(B473=$I$15,$E$15-(SUM($D$24:D472)),(($A$6*(1/((1+$I$17)^($I$15-B472))))))))</f>
        <v/>
      </c>
      <c r="E473" s="25" t="e">
        <f>IF(B474="totale",SUM(E$24:$E472),ROUND( D473,2))</f>
        <v>#VALUE!</v>
      </c>
      <c r="F473" s="33"/>
      <c r="G473" s="25" t="str">
        <f>IF(B473="","",IF(B473="totale",SUM(G$24:G472),F473))</f>
        <v/>
      </c>
      <c r="H473" s="33"/>
      <c r="I473" s="33"/>
    </row>
    <row r="474" spans="2:9" ht="15" x14ac:dyDescent="0.3">
      <c r="B474" s="33"/>
      <c r="C474" s="40"/>
      <c r="D474" s="96" t="str">
        <f>IF(B474="Totale",SUM($D$24:D473),IF(B474="","",IF(B474=$I$15,$E$15-(SUM($D$24:D473)),(($A$6*(1/((1+$I$17)^($I$15-B473))))))))</f>
        <v/>
      </c>
      <c r="E474" s="25" t="e">
        <f>IF(B475="totale",SUM(E$24:$E473),ROUND( D474,2))</f>
        <v>#VALUE!</v>
      </c>
      <c r="F474" s="33"/>
      <c r="G474" s="25" t="str">
        <f>IF(B474="","",IF(B474="totale",SUM(G$24:G473),F474))</f>
        <v/>
      </c>
      <c r="H474" s="33"/>
      <c r="I474" s="33"/>
    </row>
    <row r="475" spans="2:9" ht="15" x14ac:dyDescent="0.3">
      <c r="B475" s="33"/>
      <c r="C475" s="40"/>
      <c r="D475" s="96" t="str">
        <f>IF(B475="Totale",SUM($D$24:D474),IF(B475="","",IF(B475=$I$15,$E$15-(SUM($D$24:D474)),(($A$6*(1/((1+$I$17)^($I$15-B474))))))))</f>
        <v/>
      </c>
      <c r="E475" s="25" t="e">
        <f>IF(B476="totale",SUM(E$24:$E474),ROUND( D475,2))</f>
        <v>#VALUE!</v>
      </c>
      <c r="F475" s="33"/>
      <c r="G475" s="25" t="str">
        <f>IF(B475="","",IF(B475="totale",SUM(G$24:G474),F475))</f>
        <v/>
      </c>
      <c r="H475" s="33"/>
      <c r="I475" s="33"/>
    </row>
    <row r="476" spans="2:9" ht="15" x14ac:dyDescent="0.3">
      <c r="B476" s="33"/>
      <c r="C476" s="40"/>
      <c r="D476" s="96" t="str">
        <f>IF(B476="Totale",SUM($D$24:D475),IF(B476="","",IF(B476=$I$15,$E$15-(SUM($D$24:D475)),(($A$6*(1/((1+$I$17)^($I$15-B475))))))))</f>
        <v/>
      </c>
      <c r="E476" s="25" t="e">
        <f>IF(B477="totale",SUM(E$24:$E475),ROUND( D476,2))</f>
        <v>#VALUE!</v>
      </c>
      <c r="F476" s="33"/>
      <c r="G476" s="25" t="str">
        <f>IF(B476="","",IF(B476="totale",SUM(G$24:G475),F476))</f>
        <v/>
      </c>
      <c r="H476" s="33"/>
      <c r="I476" s="33"/>
    </row>
    <row r="477" spans="2:9" ht="15" x14ac:dyDescent="0.3">
      <c r="B477" s="33"/>
      <c r="C477" s="40"/>
      <c r="D477" s="96" t="str">
        <f>IF(B477="Totale",SUM($D$24:D476),IF(B477="","",IF(B477=$I$15,$E$15-(SUM($D$24:D476)),(($A$6*(1/((1+$I$17)^($I$15-B476))))))))</f>
        <v/>
      </c>
      <c r="E477" s="25" t="e">
        <f>IF(B478="totale",SUM(E$24:$E476),ROUND( D477,2))</f>
        <v>#VALUE!</v>
      </c>
      <c r="F477" s="33"/>
      <c r="G477" s="25" t="str">
        <f>IF(B477="","",IF(B477="totale",SUM(G$24:G476),F477))</f>
        <v/>
      </c>
      <c r="H477" s="33"/>
      <c r="I477" s="33"/>
    </row>
    <row r="478" spans="2:9" ht="15" x14ac:dyDescent="0.3">
      <c r="B478" s="33"/>
      <c r="C478" s="40"/>
      <c r="D478" s="96" t="str">
        <f>IF(B478="Totale",SUM($D$24:D477),IF(B478="","",IF(B478=$I$15,$E$15-(SUM($D$24:D477)),(($A$6*(1/((1+$I$17)^($I$15-B477))))))))</f>
        <v/>
      </c>
      <c r="E478" s="25" t="e">
        <f>IF(B479="totale",SUM(E$24:$E477),ROUND( D478,2))</f>
        <v>#VALUE!</v>
      </c>
      <c r="F478" s="33"/>
      <c r="G478" s="25" t="str">
        <f>IF(B478="","",IF(B478="totale",SUM(G$24:G477),F478))</f>
        <v/>
      </c>
      <c r="H478" s="33"/>
      <c r="I478" s="33"/>
    </row>
    <row r="479" spans="2:9" ht="15" x14ac:dyDescent="0.3">
      <c r="B479" s="33"/>
      <c r="C479" s="40"/>
      <c r="D479" s="96" t="str">
        <f>IF(B479="Totale",SUM($D$24:D478),IF(B479="","",IF(B479=$I$15,$E$15-(SUM($D$24:D478)),(($A$6*(1/((1+$I$17)^($I$15-B478))))))))</f>
        <v/>
      </c>
      <c r="E479" s="25" t="e">
        <f>IF(B480="totale",SUM(E$24:$E478),ROUND( D479,2))</f>
        <v>#VALUE!</v>
      </c>
      <c r="F479" s="33"/>
      <c r="G479" s="25" t="str">
        <f>IF(B479="","",IF(B479="totale",SUM(G$24:G478),F479))</f>
        <v/>
      </c>
      <c r="H479" s="33"/>
      <c r="I479" s="33"/>
    </row>
    <row r="480" spans="2:9" ht="15" x14ac:dyDescent="0.3">
      <c r="B480" s="33"/>
      <c r="C480" s="40"/>
      <c r="D480" s="96" t="str">
        <f>IF(B480="Totale",SUM($D$24:D479),IF(B480="","",IF(B480=$I$15,$E$15-(SUM($D$24:D479)),(($A$6*(1/((1+$I$17)^($I$15-B479))))))))</f>
        <v/>
      </c>
      <c r="E480" s="25" t="e">
        <f>IF(B481="totale",SUM(E$24:$E479),ROUND( D480,2))</f>
        <v>#VALUE!</v>
      </c>
      <c r="F480" s="33"/>
      <c r="G480" s="25" t="str">
        <f>IF(B480="","",IF(B480="totale",SUM(G$24:G479),F480))</f>
        <v/>
      </c>
      <c r="H480" s="33"/>
      <c r="I480" s="33"/>
    </row>
    <row r="481" spans="2:9" ht="15" x14ac:dyDescent="0.3">
      <c r="B481" s="33"/>
      <c r="C481" s="40"/>
      <c r="D481" s="96" t="str">
        <f>IF(B481="Totale",SUM($D$24:D480),IF(B481="","",IF(B481=$I$15,$E$15-(SUM($D$24:D480)),(($A$6*(1/((1+$I$17)^($I$15-B480))))))))</f>
        <v/>
      </c>
      <c r="E481" s="25" t="e">
        <f>IF(B482="totale",SUM(E$24:$E480),ROUND( D481,2))</f>
        <v>#VALUE!</v>
      </c>
      <c r="F481" s="33"/>
      <c r="G481" s="25" t="str">
        <f>IF(B481="","",IF(B481="totale",SUM(G$24:G480),F481))</f>
        <v/>
      </c>
      <c r="H481" s="33"/>
      <c r="I481" s="33"/>
    </row>
    <row r="482" spans="2:9" ht="15" x14ac:dyDescent="0.3">
      <c r="B482" s="33"/>
      <c r="C482" s="40"/>
      <c r="D482" s="96" t="str">
        <f>IF(B482="Totale",SUM($D$24:D481),IF(B482="","",IF(B482=$I$15,$E$15-(SUM($D$24:D481)),(($A$6*(1/((1+$I$17)^($I$15-B481))))))))</f>
        <v/>
      </c>
      <c r="E482" s="25" t="e">
        <f>IF(B483="totale",SUM(E$24:$E481),ROUND( D482,2))</f>
        <v>#VALUE!</v>
      </c>
      <c r="F482" s="33"/>
      <c r="G482" s="25" t="str">
        <f>IF(B482="","",IF(B482="totale",SUM(G$24:G481),F482))</f>
        <v/>
      </c>
      <c r="H482" s="33"/>
      <c r="I482" s="33"/>
    </row>
    <row r="483" spans="2:9" ht="15" x14ac:dyDescent="0.3">
      <c r="B483" s="33"/>
      <c r="C483" s="40"/>
      <c r="D483" s="96" t="str">
        <f>IF(B483="Totale",SUM($D$24:D482),IF(B483="","",IF(B483=$I$15,$E$15-(SUM($D$24:D482)),(($A$6*(1/((1+$I$17)^($I$15-B482))))))))</f>
        <v/>
      </c>
      <c r="E483" s="25" t="e">
        <f>IF(B484="totale",SUM(E$24:$E482),ROUND( D483,2))</f>
        <v>#VALUE!</v>
      </c>
      <c r="F483" s="33"/>
      <c r="G483" s="25" t="str">
        <f>IF(B483="","",IF(B483="totale",SUM(G$24:G482),F483))</f>
        <v/>
      </c>
      <c r="H483" s="33"/>
      <c r="I483" s="33"/>
    </row>
    <row r="484" spans="2:9" ht="15" x14ac:dyDescent="0.3">
      <c r="B484" s="33"/>
      <c r="C484" s="40"/>
      <c r="D484" s="96" t="str">
        <f>IF(B484="Totale",SUM($D$24:D483),IF(B484="","",IF(B484=$I$15,$E$15-(SUM($D$24:D483)),(($A$6*(1/((1+$I$17)^($I$15-B483))))))))</f>
        <v/>
      </c>
      <c r="E484" s="25" t="e">
        <f>IF(B485="totale",SUM(E$24:$E483),ROUND( D484,2))</f>
        <v>#VALUE!</v>
      </c>
      <c r="F484" s="33"/>
      <c r="G484" s="25" t="str">
        <f>IF(B484="","",IF(B484="totale",SUM(G$24:G483),F484))</f>
        <v/>
      </c>
      <c r="H484" s="33"/>
      <c r="I484" s="33"/>
    </row>
    <row r="485" spans="2:9" ht="15" x14ac:dyDescent="0.3">
      <c r="B485" s="33"/>
      <c r="C485" s="40"/>
      <c r="D485" s="96" t="str">
        <f>IF(B485="Totale",SUM($D$24:D484),IF(B485="","",IF(B485=$I$15,$E$15-(SUM($D$24:D484)),(($A$6*(1/((1+$I$17)^($I$15-B484))))))))</f>
        <v/>
      </c>
      <c r="E485" s="25" t="e">
        <f>IF(B486="totale",SUM(E$24:$E484),ROUND( D485,2))</f>
        <v>#VALUE!</v>
      </c>
      <c r="F485" s="33"/>
      <c r="G485" s="25" t="str">
        <f>IF(B485="","",IF(B485="totale",SUM(G$24:G484),F485))</f>
        <v/>
      </c>
      <c r="H485" s="33"/>
      <c r="I485" s="33"/>
    </row>
    <row r="486" spans="2:9" ht="15" x14ac:dyDescent="0.3">
      <c r="B486" s="33"/>
      <c r="C486" s="40"/>
      <c r="D486" s="96" t="str">
        <f>IF(B486="Totale",SUM($D$24:D485),IF(B486="","",IF(B486=$I$15,$E$15-(SUM($D$24:D485)),(($A$6*(1/((1+$I$17)^($I$15-B485))))))))</f>
        <v/>
      </c>
      <c r="E486" s="25" t="e">
        <f>IF(B487="totale",SUM(E$24:$E485),ROUND( D486,2))</f>
        <v>#VALUE!</v>
      </c>
      <c r="F486" s="33"/>
      <c r="G486" s="25" t="str">
        <f>IF(B486="","",IF(B486="totale",SUM(G$24:G485),F486))</f>
        <v/>
      </c>
      <c r="H486" s="33"/>
      <c r="I486" s="33"/>
    </row>
    <row r="487" spans="2:9" ht="15" x14ac:dyDescent="0.3">
      <c r="B487" s="33"/>
      <c r="C487" s="40"/>
      <c r="D487" s="96" t="str">
        <f>IF(B487="Totale",SUM($D$24:D486),IF(B487="","",IF(B487=$I$15,$E$15-(SUM($D$24:D486)),(($A$6*(1/((1+$I$17)^($I$15-B486))))))))</f>
        <v/>
      </c>
      <c r="E487" s="25" t="e">
        <f>IF(B488="totale",SUM(E$24:$E486),ROUND( D487,2))</f>
        <v>#VALUE!</v>
      </c>
      <c r="F487" s="33"/>
      <c r="G487" s="25" t="str">
        <f>IF(B487="","",IF(B487="totale",SUM(G$24:G486),F487))</f>
        <v/>
      </c>
      <c r="H487" s="33"/>
      <c r="I487" s="33"/>
    </row>
    <row r="488" spans="2:9" ht="15" x14ac:dyDescent="0.3">
      <c r="B488" s="33"/>
      <c r="C488" s="40"/>
      <c r="D488" s="96" t="str">
        <f>IF(B488="Totale",SUM($D$24:D487),IF(B488="","",IF(B488=$I$15,$E$15-(SUM($D$24:D487)),(($A$6*(1/((1+$I$17)^($I$15-B487))))))))</f>
        <v/>
      </c>
      <c r="E488" s="25" t="e">
        <f>IF(B489="totale",SUM(E$24:$E487),ROUND( D488,2))</f>
        <v>#VALUE!</v>
      </c>
      <c r="F488" s="33"/>
      <c r="G488" s="25" t="str">
        <f>IF(B488="","",IF(B488="totale",SUM(G$24:G487),F488))</f>
        <v/>
      </c>
      <c r="H488" s="33"/>
      <c r="I488" s="33"/>
    </row>
    <row r="489" spans="2:9" ht="15" x14ac:dyDescent="0.3">
      <c r="B489" s="33"/>
      <c r="C489" s="40"/>
      <c r="D489" s="96" t="str">
        <f>IF(B489="Totale",SUM($D$24:D488),IF(B489="","",IF(B489=$I$15,$E$15-(SUM($D$24:D488)),(($A$6*(1/((1+$I$17)^($I$15-B488))))))))</f>
        <v/>
      </c>
      <c r="E489" s="25" t="e">
        <f>IF(B490="totale",SUM(E$24:$E488),ROUND( D489,2))</f>
        <v>#VALUE!</v>
      </c>
      <c r="F489" s="33"/>
      <c r="G489" s="25" t="str">
        <f>IF(B489="","",IF(B489="totale",SUM(G$24:G488),F489))</f>
        <v/>
      </c>
      <c r="H489" s="33"/>
      <c r="I489" s="33"/>
    </row>
    <row r="490" spans="2:9" ht="15" x14ac:dyDescent="0.3">
      <c r="B490" s="33"/>
      <c r="C490" s="40"/>
      <c r="D490" s="96" t="str">
        <f>IF(B490="Totale",SUM($D$24:D489),IF(B490="","",IF(B490=$I$15,$E$15-(SUM($D$24:D489)),(($A$6*(1/((1+$I$17)^($I$15-B489))))))))</f>
        <v/>
      </c>
      <c r="E490" s="25" t="e">
        <f>IF(B491="totale",SUM(E$24:$E489),ROUND( D490,2))</f>
        <v>#VALUE!</v>
      </c>
      <c r="F490" s="33"/>
      <c r="G490" s="25" t="str">
        <f>IF(B490="","",IF(B490="totale",SUM(G$24:G489),F490))</f>
        <v/>
      </c>
      <c r="H490" s="33"/>
      <c r="I490" s="33"/>
    </row>
    <row r="491" spans="2:9" ht="15" x14ac:dyDescent="0.3">
      <c r="B491" s="33"/>
      <c r="C491" s="40"/>
      <c r="D491" s="96" t="str">
        <f>IF(B491="Totale",SUM($D$24:D490),IF(B491="","",IF(B491=$I$15,$E$15-(SUM($D$24:D490)),(($A$6*(1/((1+$I$17)^($I$15-B490))))))))</f>
        <v/>
      </c>
      <c r="E491" s="25" t="e">
        <f>IF(B492="totale",SUM(E$24:$E490),ROUND( D491,2))</f>
        <v>#VALUE!</v>
      </c>
      <c r="F491" s="33"/>
      <c r="G491" s="25" t="str">
        <f>IF(B491="","",IF(B491="totale",SUM(G$24:G490),F491))</f>
        <v/>
      </c>
      <c r="H491" s="33"/>
      <c r="I491" s="33"/>
    </row>
    <row r="492" spans="2:9" ht="15" x14ac:dyDescent="0.3">
      <c r="B492" s="33"/>
      <c r="C492" s="40"/>
      <c r="D492" s="96" t="str">
        <f>IF(B492="Totale",SUM($D$24:D491),IF(B492="","",IF(B492=$I$15,$E$15-(SUM($D$24:D491)),(($A$6*(1/((1+$I$17)^($I$15-B491))))))))</f>
        <v/>
      </c>
      <c r="E492" s="25" t="e">
        <f>IF(B493="totale",SUM(E$24:$E491),ROUND( D492,2))</f>
        <v>#VALUE!</v>
      </c>
      <c r="F492" s="33"/>
      <c r="G492" s="25" t="str">
        <f>IF(B492="","",IF(B492="totale",SUM(G$24:G491),F492))</f>
        <v/>
      </c>
      <c r="H492" s="33"/>
      <c r="I492" s="33"/>
    </row>
    <row r="493" spans="2:9" ht="15" x14ac:dyDescent="0.3">
      <c r="B493" s="33"/>
      <c r="C493" s="40"/>
      <c r="D493" s="96" t="str">
        <f>IF(B493="Totale",SUM($D$24:D492),IF(B493="","",IF(B493=$I$15,$E$15-(SUM($D$24:D492)),(($A$6*(1/((1+$I$17)^($I$15-B492))))))))</f>
        <v/>
      </c>
      <c r="E493" s="25" t="e">
        <f>IF(B494="totale",SUM(E$24:$E492),ROUND( D493,2))</f>
        <v>#VALUE!</v>
      </c>
      <c r="F493" s="33"/>
      <c r="G493" s="25" t="str">
        <f>IF(B493="","",IF(B493="totale",SUM(G$24:G492),F493))</f>
        <v/>
      </c>
      <c r="H493" s="33"/>
      <c r="I493" s="33"/>
    </row>
    <row r="494" spans="2:9" ht="15" x14ac:dyDescent="0.3">
      <c r="B494" s="33"/>
      <c r="C494" s="40"/>
      <c r="D494" s="96" t="str">
        <f>IF(B494="Totale",SUM($D$24:D493),IF(B494="","",IF(B494=$I$15,$E$15-(SUM($D$24:D493)),(($A$6*(1/((1+$I$17)^($I$15-B493))))))))</f>
        <v/>
      </c>
      <c r="E494" s="25" t="e">
        <f>IF(B495="totale",SUM(E$24:$E493),ROUND( D494,2))</f>
        <v>#VALUE!</v>
      </c>
      <c r="F494" s="33"/>
      <c r="G494" s="25" t="str">
        <f>IF(B494="","",IF(B494="totale",SUM(G$24:G493),F494))</f>
        <v/>
      </c>
      <c r="H494" s="33"/>
      <c r="I494" s="33"/>
    </row>
    <row r="495" spans="2:9" ht="15" x14ac:dyDescent="0.3">
      <c r="B495" s="33"/>
      <c r="C495" s="40"/>
      <c r="D495" s="96" t="str">
        <f>IF(B495="Totale",SUM($D$24:D494),IF(B495="","",IF(B495=$I$15,$E$15-(SUM($D$24:D494)),(($A$6*(1/((1+$I$17)^($I$15-B494))))))))</f>
        <v/>
      </c>
      <c r="E495" s="25" t="e">
        <f>IF(B496="totale",SUM(E$24:$E494),ROUND( D495,2))</f>
        <v>#VALUE!</v>
      </c>
      <c r="F495" s="33"/>
      <c r="G495" s="25" t="str">
        <f>IF(B495="","",IF(B495="totale",SUM(G$24:G494),F495))</f>
        <v/>
      </c>
      <c r="H495" s="33"/>
      <c r="I495" s="33"/>
    </row>
    <row r="496" spans="2:9" ht="15" x14ac:dyDescent="0.3">
      <c r="B496" s="33"/>
      <c r="C496" s="40"/>
      <c r="D496" s="96" t="str">
        <f>IF(B496="Totale",SUM($D$24:D495),IF(B496="","",IF(B496=$I$15,$E$15-(SUM($D$24:D495)),(($A$6*(1/((1+$I$17)^($I$15-B495))))))))</f>
        <v/>
      </c>
      <c r="E496" s="25" t="e">
        <f>IF(B497="totale",SUM(E$24:$E495),ROUND( D496,2))</f>
        <v>#VALUE!</v>
      </c>
      <c r="F496" s="33"/>
      <c r="G496" s="25" t="str">
        <f>IF(B496="","",IF(B496="totale",SUM(G$24:G495),F496))</f>
        <v/>
      </c>
      <c r="H496" s="33"/>
      <c r="I496" s="33"/>
    </row>
    <row r="497" spans="2:9" ht="15" x14ac:dyDescent="0.3">
      <c r="B497" s="33"/>
      <c r="C497" s="40"/>
      <c r="D497" s="96" t="str">
        <f>IF(B497="Totale",SUM($D$24:D496),IF(B497="","",IF(B497=$I$15,$E$15-(SUM($D$24:D496)),(($A$6*(1/((1+$I$17)^($I$15-B496))))))))</f>
        <v/>
      </c>
      <c r="E497" s="25" t="e">
        <f>IF(B498="totale",SUM(E$24:$E496),ROUND( D497,2))</f>
        <v>#VALUE!</v>
      </c>
      <c r="F497" s="33"/>
      <c r="G497" s="25" t="str">
        <f>IF(B497="","",IF(B497="totale",SUM(G$24:G496),F497))</f>
        <v/>
      </c>
      <c r="H497" s="33"/>
      <c r="I497" s="33"/>
    </row>
    <row r="498" spans="2:9" ht="15" x14ac:dyDescent="0.3">
      <c r="B498" s="33"/>
      <c r="C498" s="40"/>
      <c r="D498" s="96" t="str">
        <f>IF(B498="Totale",SUM($D$24:D497),IF(B498="","",IF(B498=$I$15,$E$15-(SUM($D$24:D497)),(($A$6*(1/((1+$I$17)^($I$15-B497))))))))</f>
        <v/>
      </c>
      <c r="E498" s="25" t="e">
        <f>IF(B499="totale",SUM(E$24:$E497),ROUND( D498,2))</f>
        <v>#VALUE!</v>
      </c>
      <c r="F498" s="33"/>
      <c r="G498" s="25" t="str">
        <f>IF(B498="","",IF(B498="totale",SUM(G$24:G497),F498))</f>
        <v/>
      </c>
      <c r="H498" s="33"/>
      <c r="I498" s="33"/>
    </row>
    <row r="499" spans="2:9" ht="15" x14ac:dyDescent="0.3">
      <c r="B499" s="33"/>
      <c r="C499" s="40"/>
      <c r="D499" s="96" t="str">
        <f>IF(B499="Totale",SUM($D$24:D498),IF(B499="","",IF(B499=$I$15,$E$15-(SUM($D$24:D498)),(($A$6*(1/((1+$I$17)^($I$15-B498))))))))</f>
        <v/>
      </c>
      <c r="E499" s="25" t="e">
        <f>IF(B500="totale",SUM(E$24:$E498),ROUND( D499,2))</f>
        <v>#VALUE!</v>
      </c>
      <c r="F499" s="33"/>
      <c r="G499" s="25" t="str">
        <f>IF(B499="","",IF(B499="totale",SUM(G$24:G498),F499))</f>
        <v/>
      </c>
      <c r="H499" s="33"/>
      <c r="I499" s="33"/>
    </row>
    <row r="500" spans="2:9" ht="15" x14ac:dyDescent="0.3">
      <c r="B500" s="33"/>
      <c r="C500" s="40"/>
      <c r="D500" s="96" t="str">
        <f>IF(B500="Totale",SUM($D$24:D499),IF(B500="","",IF(B500=$I$15,$E$15-(SUM($D$24:D499)),(($A$6*(1/((1+$I$17)^($I$15-B499))))))))</f>
        <v/>
      </c>
      <c r="E500" s="25" t="e">
        <f>IF(B501="totale",SUM(E$24:$E499),ROUND( D500,2))</f>
        <v>#VALUE!</v>
      </c>
      <c r="F500" s="33"/>
      <c r="G500" s="25" t="str">
        <f>IF(B500="","",IF(B500="totale",SUM(G$24:G499),F500))</f>
        <v/>
      </c>
      <c r="H500" s="33"/>
      <c r="I500" s="33"/>
    </row>
    <row r="501" spans="2:9" ht="15" x14ac:dyDescent="0.3">
      <c r="B501" s="33"/>
      <c r="C501" s="40"/>
      <c r="D501" s="96" t="str">
        <f>IF(B501="Totale",SUM($D$24:D500),IF(B501="","",IF(B501=$I$15,$E$15-(SUM($D$24:D500)),(($A$6*(1/((1+$I$17)^($I$15-B500))))))))</f>
        <v/>
      </c>
      <c r="E501" s="25" t="e">
        <f>IF(B502="totale",SUM(E$24:$E500),ROUND( D501,2))</f>
        <v>#VALUE!</v>
      </c>
      <c r="F501" s="33"/>
      <c r="G501" s="25" t="str">
        <f>IF(B501="","",IF(B501="totale",SUM(G$24:G500),F501))</f>
        <v/>
      </c>
      <c r="H501" s="33"/>
      <c r="I501" s="33"/>
    </row>
    <row r="502" spans="2:9" ht="15" x14ac:dyDescent="0.3">
      <c r="B502" s="33"/>
      <c r="C502" s="40"/>
      <c r="D502" s="96" t="str">
        <f>IF(B502="Totale",SUM($D$24:D501),IF(B502="","",IF(B502=$I$15,$E$15-(SUM($D$24:D501)),(($A$6*(1/((1+$I$17)^($I$15-B501))))))))</f>
        <v/>
      </c>
      <c r="E502" s="25" t="e">
        <f>IF(B503="totale",SUM(E$24:$E501),ROUND( D502,2))</f>
        <v>#VALUE!</v>
      </c>
      <c r="F502" s="33"/>
      <c r="G502" s="25" t="str">
        <f>IF(B502="","",IF(B502="totale",SUM(G$24:G501),F502))</f>
        <v/>
      </c>
      <c r="H502" s="33"/>
      <c r="I502" s="33"/>
    </row>
    <row r="503" spans="2:9" ht="15" x14ac:dyDescent="0.3">
      <c r="B503" s="33"/>
      <c r="C503" s="40"/>
      <c r="D503" s="96" t="str">
        <f>IF(B503="Totale",SUM($D$24:D502),IF(B503="","",IF(B503=$I$15,$E$15-(SUM($D$24:D502)),(($A$6*(1/((1+$I$17)^($I$15-B502))))))))</f>
        <v/>
      </c>
      <c r="E503" s="25" t="e">
        <f>IF(B504="totale",SUM(E$24:$E502),ROUND( D503,2))</f>
        <v>#VALUE!</v>
      </c>
      <c r="F503" s="33"/>
      <c r="G503" s="25" t="str">
        <f>IF(B503="","",IF(B503="totale",SUM(G$24:G502),F503))</f>
        <v/>
      </c>
      <c r="H503" s="33"/>
      <c r="I503" s="33"/>
    </row>
    <row r="504" spans="2:9" ht="15" x14ac:dyDescent="0.3">
      <c r="B504" s="33"/>
      <c r="C504" s="40"/>
      <c r="D504" s="96" t="str">
        <f>IF(B504="Totale",SUM($D$24:D503),IF(B504="","",IF(B504=$I$15,$E$15-(SUM($D$24:D503)),(($A$6*(1/((1+$I$17)^($I$15-B503))))))))</f>
        <v/>
      </c>
      <c r="E504" s="25" t="e">
        <f>IF(B505="totale",SUM(E$24:$E503),ROUND( D504,2))</f>
        <v>#VALUE!</v>
      </c>
      <c r="F504" s="33"/>
      <c r="G504" s="25" t="str">
        <f>IF(B504="","",IF(B504="totale",SUM(G$24:G503),F504))</f>
        <v/>
      </c>
      <c r="H504" s="33"/>
      <c r="I504" s="33"/>
    </row>
    <row r="505" spans="2:9" ht="15" x14ac:dyDescent="0.3">
      <c r="B505" s="33"/>
      <c r="C505" s="40"/>
      <c r="D505" s="96" t="str">
        <f>IF(B505="Totale",SUM($D$24:D504),IF(B505="","",IF(B505=$I$15,$E$15-(SUM($D$24:D504)),(($A$6*(1/((1+$I$17)^($I$15-B504))))))))</f>
        <v/>
      </c>
      <c r="E505" s="25" t="e">
        <f>IF(B506="totale",SUM(E$24:$E504),ROUND( D505,2))</f>
        <v>#VALUE!</v>
      </c>
      <c r="F505" s="33"/>
      <c r="G505" s="25" t="str">
        <f>IF(B505="","",IF(B505="totale",SUM(G$24:G504),F505))</f>
        <v/>
      </c>
      <c r="H505" s="33"/>
      <c r="I505" s="33"/>
    </row>
    <row r="506" spans="2:9" ht="15" x14ac:dyDescent="0.3">
      <c r="B506" s="33"/>
      <c r="C506" s="40"/>
      <c r="D506" s="96" t="str">
        <f>IF(B506="Totale",SUM($D$24:D505),IF(B506="","",IF(B506=$I$15,$E$15-(SUM($D$24:D505)),(($A$6*(1/((1+$I$17)^($I$15-B505))))))))</f>
        <v/>
      </c>
      <c r="E506" s="25" t="e">
        <f>IF(B507="totale",SUM(E$24:$E505),ROUND( D506,2))</f>
        <v>#VALUE!</v>
      </c>
      <c r="F506" s="33"/>
      <c r="G506" s="25" t="str">
        <f>IF(B506="","",IF(B506="totale",SUM(G$24:G505),F506))</f>
        <v/>
      </c>
      <c r="H506" s="33"/>
      <c r="I506" s="33"/>
    </row>
    <row r="507" spans="2:9" ht="15" x14ac:dyDescent="0.3">
      <c r="B507" s="33"/>
      <c r="C507" s="40"/>
      <c r="D507" s="96" t="str">
        <f>IF(B507="Totale",SUM($D$24:D506),IF(B507="","",IF(B507=$I$15,$E$15-(SUM($D$24:D506)),(($A$6*(1/((1+$I$17)^($I$15-B506))))))))</f>
        <v/>
      </c>
      <c r="E507" s="25" t="e">
        <f>IF(B508="totale",SUM(E$24:$E506),ROUND( D507,2))</f>
        <v>#VALUE!</v>
      </c>
      <c r="F507" s="33"/>
      <c r="G507" s="25" t="str">
        <f>IF(B507="","",IF(B507="totale",SUM(G$24:G506),F507))</f>
        <v/>
      </c>
      <c r="H507" s="33"/>
      <c r="I507" s="33"/>
    </row>
    <row r="508" spans="2:9" ht="15" x14ac:dyDescent="0.3">
      <c r="B508" s="33"/>
      <c r="C508" s="40"/>
      <c r="D508" s="96" t="str">
        <f>IF(B508="Totale",SUM($D$24:D507),IF(B508="","",IF(B508=$I$15,$E$15-(SUM($D$24:D507)),(($A$6*(1/((1+$I$17)^($I$15-B507))))))))</f>
        <v/>
      </c>
      <c r="E508" s="25" t="e">
        <f>IF(B509="totale",SUM(E$24:$E507),ROUND( D508,2))</f>
        <v>#VALUE!</v>
      </c>
      <c r="F508" s="33"/>
      <c r="G508" s="25" t="str">
        <f>IF(B508="","",IF(B508="totale",SUM(G$24:G507),F508))</f>
        <v/>
      </c>
      <c r="H508" s="33"/>
      <c r="I508" s="33"/>
    </row>
    <row r="509" spans="2:9" ht="15" x14ac:dyDescent="0.3">
      <c r="B509" s="33"/>
      <c r="C509" s="40"/>
      <c r="D509" s="96" t="str">
        <f>IF(B509="Totale",SUM($D$24:D508),IF(B509="","",IF(B509=$I$15,$E$15-(SUM($D$24:D508)),(($A$6*(1/((1+$I$17)^($I$15-B508))))))))</f>
        <v/>
      </c>
      <c r="E509" s="25" t="e">
        <f>IF(B510="totale",SUM(E$24:$E508),ROUND( D509,2))</f>
        <v>#VALUE!</v>
      </c>
      <c r="F509" s="33"/>
      <c r="G509" s="25" t="str">
        <f>IF(B509="","",IF(B509="totale",SUM(G$24:G508),F509))</f>
        <v/>
      </c>
      <c r="H509" s="33"/>
      <c r="I509" s="33"/>
    </row>
    <row r="510" spans="2:9" ht="15" x14ac:dyDescent="0.3">
      <c r="B510" s="33"/>
      <c r="C510" s="40"/>
      <c r="D510" s="96" t="str">
        <f>IF(B510="Totale",SUM($D$24:D509),IF(B510="","",IF(B510=$I$15,$E$15-(SUM($D$24:D509)),(($A$6*(1/((1+$I$17)^($I$15-B509))))))))</f>
        <v/>
      </c>
      <c r="E510" s="25" t="e">
        <f>IF(B511="totale",SUM(E$24:$E509),ROUND( D510,2))</f>
        <v>#VALUE!</v>
      </c>
      <c r="F510" s="33"/>
      <c r="G510" s="25" t="str">
        <f>IF(B510="","",IF(B510="totale",SUM(G$24:G509),F510))</f>
        <v/>
      </c>
      <c r="H510" s="33"/>
      <c r="I510" s="33"/>
    </row>
    <row r="511" spans="2:9" ht="15" x14ac:dyDescent="0.3">
      <c r="B511" s="33"/>
      <c r="C511" s="40"/>
      <c r="D511" s="96" t="str">
        <f>IF(B511="Totale",SUM($D$24:D510),IF(B511="","",IF(B511=$I$15,$E$15-(SUM($D$24:D510)),(($A$6*(1/((1+$I$17)^($I$15-B510))))))))</f>
        <v/>
      </c>
      <c r="E511" s="25" t="e">
        <f>IF(B512="totale",SUM(E$24:$E510),ROUND( D511,2))</f>
        <v>#VALUE!</v>
      </c>
      <c r="F511" s="33"/>
      <c r="G511" s="25" t="str">
        <f>IF(B511="","",IF(B511="totale",SUM(G$24:G510),F511))</f>
        <v/>
      </c>
      <c r="H511" s="33"/>
      <c r="I511" s="33"/>
    </row>
    <row r="512" spans="2:9" ht="15" x14ac:dyDescent="0.3">
      <c r="B512" s="33"/>
      <c r="C512" s="40"/>
      <c r="D512" s="96" t="str">
        <f>IF(B512="Totale",SUM($D$24:D511),IF(B512="","",IF(B512=$I$15,$E$15-(SUM($D$24:D511)),(($A$6*(1/((1+$I$17)^($I$15-B511))))))))</f>
        <v/>
      </c>
      <c r="E512" s="25" t="e">
        <f>IF(B513="totale",SUM(E$24:$E511),ROUND( D512,2))</f>
        <v>#VALUE!</v>
      </c>
      <c r="F512" s="33"/>
      <c r="G512" s="25" t="str">
        <f>IF(B512="","",IF(B512="totale",SUM(G$24:G511),F512))</f>
        <v/>
      </c>
      <c r="H512" s="33"/>
      <c r="I512" s="33"/>
    </row>
    <row r="513" spans="2:9" ht="15" x14ac:dyDescent="0.3">
      <c r="B513" s="33"/>
      <c r="C513" s="40"/>
      <c r="D513" s="96" t="str">
        <f>IF(B513="Totale",SUM($D$24:D512),IF(B513="","",IF(B513=$I$15,$E$15-(SUM($D$24:D512)),(($A$6*(1/((1+$I$17)^($I$15-B512))))))))</f>
        <v/>
      </c>
      <c r="E513" s="25" t="e">
        <f>IF(B514="totale",SUM(E$24:$E512),ROUND( D513,2))</f>
        <v>#VALUE!</v>
      </c>
      <c r="F513" s="33"/>
      <c r="G513" s="25" t="str">
        <f>IF(B513="","",IF(B513="totale",SUM(G$24:G512),F513))</f>
        <v/>
      </c>
      <c r="H513" s="33"/>
      <c r="I513" s="33"/>
    </row>
    <row r="514" spans="2:9" ht="15" x14ac:dyDescent="0.3">
      <c r="B514" s="33"/>
      <c r="C514" s="40"/>
      <c r="D514" s="96" t="str">
        <f>IF(B514="Totale",SUM($D$24:D513),IF(B514="","",IF(B514=$I$15,$E$15-(SUM($D$24:D513)),(($A$6*(1/((1+$I$17)^($I$15-B513))))))))</f>
        <v/>
      </c>
      <c r="E514" s="25" t="e">
        <f>IF(B515="totale",SUM(E$24:$E513),ROUND( D514,2))</f>
        <v>#VALUE!</v>
      </c>
      <c r="F514" s="33"/>
      <c r="G514" s="25" t="str">
        <f>IF(B514="","",IF(B514="totale",SUM(G$24:G513),F514))</f>
        <v/>
      </c>
      <c r="H514" s="33"/>
      <c r="I514" s="33"/>
    </row>
    <row r="515" spans="2:9" ht="15" x14ac:dyDescent="0.3">
      <c r="B515" s="33"/>
      <c r="C515" s="40"/>
      <c r="D515" s="96" t="str">
        <f>IF(B515="Totale",SUM($D$24:D514),IF(B515="","",IF(B515=$I$15,$E$15-(SUM($D$24:D514)),(($A$6*(1/((1+$I$17)^($I$15-B514))))))))</f>
        <v/>
      </c>
      <c r="E515" s="25" t="e">
        <f>IF(B516="totale",SUM(E$24:$E514),ROUND( D515,2))</f>
        <v>#VALUE!</v>
      </c>
      <c r="F515" s="33"/>
      <c r="G515" s="25" t="str">
        <f>IF(B515="","",IF(B515="totale",SUM(G$24:G514),F515))</f>
        <v/>
      </c>
      <c r="H515" s="33"/>
      <c r="I515" s="33"/>
    </row>
    <row r="516" spans="2:9" ht="15" x14ac:dyDescent="0.3">
      <c r="B516" s="33"/>
      <c r="C516" s="40"/>
      <c r="D516" s="96" t="str">
        <f>IF(B516="Totale",SUM($D$24:D515),IF(B516="","",IF(B516=$I$15,$E$15-(SUM($D$24:D515)),(($A$6*(1/((1+$I$17)^($I$15-B515))))))))</f>
        <v/>
      </c>
      <c r="E516" s="25" t="e">
        <f>IF(B517="totale",SUM(E$24:$E515),ROUND( D516,2))</f>
        <v>#VALUE!</v>
      </c>
      <c r="F516" s="33"/>
      <c r="G516" s="25" t="str">
        <f>IF(B516="","",IF(B516="totale",SUM(G$24:G515),F516))</f>
        <v/>
      </c>
      <c r="H516" s="33"/>
      <c r="I516" s="33"/>
    </row>
    <row r="517" spans="2:9" ht="15" x14ac:dyDescent="0.3">
      <c r="B517" s="33"/>
      <c r="C517" s="40"/>
      <c r="D517" s="96" t="str">
        <f>IF(B517="Totale",SUM($D$24:D516),IF(B517="","",IF(B517=$I$15,$E$15-(SUM($D$24:D516)),(($A$6*(1/((1+$I$17)^($I$15-B516))))))))</f>
        <v/>
      </c>
      <c r="E517" s="25" t="e">
        <f>IF(B518="totale",SUM(E$24:$E516),ROUND( D517,2))</f>
        <v>#VALUE!</v>
      </c>
      <c r="F517" s="33"/>
      <c r="G517" s="25" t="str">
        <f>IF(B517="","",IF(B517="totale",SUM(G$24:G516),F517))</f>
        <v/>
      </c>
      <c r="H517" s="33"/>
      <c r="I517" s="33"/>
    </row>
    <row r="518" spans="2:9" ht="15" x14ac:dyDescent="0.3">
      <c r="B518" s="33"/>
      <c r="C518" s="40"/>
      <c r="D518" s="96" t="str">
        <f>IF(B518="Totale",SUM($D$24:D517),IF(B518="","",IF(B518=$I$15,$E$15-(SUM($D$24:D517)),(($A$6*(1/((1+$I$17)^($I$15-B517))))))))</f>
        <v/>
      </c>
      <c r="E518" s="25" t="e">
        <f>IF(B519="totale",SUM(E$24:$E517),ROUND( D518,2))</f>
        <v>#VALUE!</v>
      </c>
      <c r="F518" s="33"/>
      <c r="G518" s="25" t="str">
        <f>IF(B518="","",IF(B518="totale",SUM(G$24:G517),F518))</f>
        <v/>
      </c>
      <c r="H518" s="33"/>
      <c r="I518" s="33"/>
    </row>
    <row r="519" spans="2:9" ht="15" x14ac:dyDescent="0.3">
      <c r="B519" s="33"/>
      <c r="C519" s="40"/>
      <c r="D519" s="96" t="str">
        <f>IF(B519="Totale",SUM($D$24:D518),IF(B519="","",IF(B519=$I$15,$E$15-(SUM($D$24:D518)),(($A$6*(1/((1+$I$17)^($I$15-B518))))))))</f>
        <v/>
      </c>
      <c r="E519" s="25" t="e">
        <f>IF(B520="totale",SUM(E$24:$E518),ROUND( D519,2))</f>
        <v>#VALUE!</v>
      </c>
      <c r="F519" s="33"/>
      <c r="G519" s="25" t="str">
        <f>IF(B519="","",IF(B519="totale",SUM(G$24:G518),F519))</f>
        <v/>
      </c>
      <c r="H519" s="33"/>
      <c r="I519" s="33"/>
    </row>
    <row r="520" spans="2:9" ht="15" x14ac:dyDescent="0.3">
      <c r="B520" s="33"/>
      <c r="C520" s="40"/>
      <c r="D520" s="96" t="str">
        <f>IF(B520="Totale",SUM($D$24:D519),IF(B520="","",IF(B520=$I$15,$E$15-(SUM($D$24:D519)),(($A$6*(1/((1+$I$17)^($I$15-B519))))))))</f>
        <v/>
      </c>
      <c r="E520" s="25" t="e">
        <f>IF(B521="totale",SUM(E$24:$E519),ROUND( D520,2))</f>
        <v>#VALUE!</v>
      </c>
      <c r="F520" s="33"/>
      <c r="G520" s="25" t="str">
        <f>IF(B520="","",IF(B520="totale",SUM(G$24:G519),F520))</f>
        <v/>
      </c>
      <c r="H520" s="33"/>
      <c r="I520" s="33"/>
    </row>
    <row r="521" spans="2:9" ht="15" x14ac:dyDescent="0.3">
      <c r="B521" s="33"/>
      <c r="C521" s="40"/>
      <c r="D521" s="96" t="str">
        <f>IF(B521="Totale",SUM($D$24:D520),IF(B521="","",IF(B521=$I$15,$E$15-(SUM($D$24:D520)),(($A$6*(1/((1+$I$17)^($I$15-B520))))))))</f>
        <v/>
      </c>
      <c r="E521" s="25" t="e">
        <f>IF(B522="totale",SUM(E$24:$E520),ROUND( D521,2))</f>
        <v>#VALUE!</v>
      </c>
      <c r="F521" s="33"/>
      <c r="G521" s="25" t="str">
        <f>IF(B521="","",IF(B521="totale",SUM(G$24:G520),F521))</f>
        <v/>
      </c>
      <c r="H521" s="33"/>
      <c r="I521" s="33"/>
    </row>
    <row r="522" spans="2:9" ht="15" x14ac:dyDescent="0.3">
      <c r="B522" s="33"/>
      <c r="C522" s="40"/>
      <c r="D522" s="96" t="str">
        <f>IF(B522="Totale",SUM($D$24:D521),IF(B522="","",IF(B522=$I$15,$E$15-(SUM($D$24:D521)),(($A$6*(1/((1+$I$17)^($I$15-B521))))))))</f>
        <v/>
      </c>
      <c r="E522" s="25" t="e">
        <f>IF(B523="totale",SUM(E$24:$E521),ROUND( D522,2))</f>
        <v>#VALUE!</v>
      </c>
      <c r="F522" s="33"/>
      <c r="G522" s="25" t="str">
        <f>IF(B522="","",IF(B522="totale",SUM(G$24:G521),F522))</f>
        <v/>
      </c>
      <c r="H522" s="33"/>
      <c r="I522" s="33"/>
    </row>
    <row r="523" spans="2:9" ht="15" x14ac:dyDescent="0.3">
      <c r="B523" s="33"/>
      <c r="C523" s="40"/>
      <c r="D523" s="96" t="str">
        <f>IF(B523="Totale",SUM($D$24:D522),IF(B523="","",IF(B523=$I$15,$E$15-(SUM($D$24:D522)),(($A$6*(1/((1+$I$17)^($I$15-B522))))))))</f>
        <v/>
      </c>
      <c r="E523" s="25" t="e">
        <f>IF(B524="totale",SUM(E$24:$E522),ROUND( D523,2))</f>
        <v>#VALUE!</v>
      </c>
      <c r="F523" s="33"/>
      <c r="G523" s="25" t="str">
        <f>IF(B523="","",IF(B523="totale",SUM(G$24:G522),F523))</f>
        <v/>
      </c>
      <c r="H523" s="33"/>
      <c r="I523" s="33"/>
    </row>
    <row r="524" spans="2:9" ht="15" x14ac:dyDescent="0.3">
      <c r="B524" s="33"/>
      <c r="C524" s="40"/>
      <c r="D524" s="96" t="str">
        <f>IF(B524="Totale",SUM($D$24:D523),IF(B524="","",IF(B524=$I$15,$E$15-(SUM($D$24:D523)),(($A$6*(1/((1+$I$17)^($I$15-B523))))))))</f>
        <v/>
      </c>
      <c r="E524" s="25" t="e">
        <f>IF(B525="totale",SUM(E$24:$E523),ROUND( D524,2))</f>
        <v>#VALUE!</v>
      </c>
      <c r="F524" s="33"/>
      <c r="G524" s="25" t="str">
        <f>IF(B524="","",IF(B524="totale",SUM(G$24:G523),F524))</f>
        <v/>
      </c>
      <c r="H524" s="33"/>
      <c r="I524" s="33"/>
    </row>
    <row r="525" spans="2:9" ht="15" x14ac:dyDescent="0.3">
      <c r="B525" s="33"/>
      <c r="C525" s="40"/>
      <c r="D525" s="96" t="str">
        <f>IF(B525="Totale",SUM($D$24:D524),IF(B525="","",IF(B525=$I$15,$E$15-(SUM($D$24:D524)),(($A$6*(1/((1+$I$17)^($I$15-B524))))))))</f>
        <v/>
      </c>
      <c r="E525" s="25" t="e">
        <f>IF(B526="totale",SUM(E$24:$E524),ROUND( D525,2))</f>
        <v>#VALUE!</v>
      </c>
      <c r="F525" s="33"/>
      <c r="G525" s="25" t="str">
        <f>IF(B525="","",IF(B525="totale",SUM(G$24:G524),F525))</f>
        <v/>
      </c>
      <c r="H525" s="33"/>
      <c r="I525" s="33"/>
    </row>
    <row r="526" spans="2:9" ht="15" x14ac:dyDescent="0.3">
      <c r="B526" s="33"/>
      <c r="C526" s="40"/>
      <c r="D526" s="96" t="str">
        <f>IF(B526="Totale",SUM($D$24:D525),IF(B526="","",IF(B526=$I$15,$E$15-(SUM($D$24:D525)),(($A$6*(1/((1+$I$17)^($I$15-B525))))))))</f>
        <v/>
      </c>
      <c r="E526" s="25" t="e">
        <f>IF(B527="totale",SUM(E$24:$E525),ROUND( D526,2))</f>
        <v>#VALUE!</v>
      </c>
      <c r="F526" s="33"/>
      <c r="G526" s="25" t="str">
        <f>IF(B526="","",IF(B526="totale",SUM(G$24:G525),F526))</f>
        <v/>
      </c>
      <c r="H526" s="33"/>
      <c r="I526" s="33"/>
    </row>
    <row r="527" spans="2:9" ht="15" x14ac:dyDescent="0.3">
      <c r="B527" s="33"/>
      <c r="C527" s="40"/>
      <c r="D527" s="96" t="str">
        <f>IF(B527="Totale",SUM($D$24:D526),IF(B527="","",IF(B527=$I$15,$E$15-(SUM($D$24:D526)),(($A$6*(1/((1+$I$17)^($I$15-B526))))))))</f>
        <v/>
      </c>
      <c r="E527" s="25" t="e">
        <f>IF(B528="totale",SUM(E$24:$E526),ROUND( D527,2))</f>
        <v>#VALUE!</v>
      </c>
      <c r="F527" s="33"/>
      <c r="G527" s="25" t="str">
        <f>IF(B527="","",IF(B527="totale",SUM(G$24:G526),F527))</f>
        <v/>
      </c>
      <c r="H527" s="33"/>
      <c r="I527" s="33"/>
    </row>
    <row r="528" spans="2:9" ht="15" x14ac:dyDescent="0.3">
      <c r="B528" s="33"/>
      <c r="C528" s="40"/>
      <c r="D528" s="96" t="str">
        <f>IF(B528="Totale",SUM($D$24:D527),IF(B528="","",IF(B528=$I$15,$E$15-(SUM($D$24:D527)),(($A$6*(1/((1+$I$17)^($I$15-B527))))))))</f>
        <v/>
      </c>
      <c r="E528" s="25" t="e">
        <f>IF(B529="totale",SUM(E$24:$E527),ROUND( D528,2))</f>
        <v>#VALUE!</v>
      </c>
      <c r="F528" s="33"/>
      <c r="G528" s="25" t="str">
        <f>IF(B528="","",IF(B528="totale",SUM(G$24:G527),F528))</f>
        <v/>
      </c>
      <c r="H528" s="33"/>
      <c r="I528" s="33"/>
    </row>
    <row r="529" spans="2:9" ht="15" x14ac:dyDescent="0.3">
      <c r="B529" s="33"/>
      <c r="C529" s="40"/>
      <c r="D529" s="96" t="str">
        <f>IF(B529="Totale",SUM($D$24:D528),IF(B529="","",IF(B529=$I$15,$E$15-(SUM($D$24:D528)),(($A$6*(1/((1+$I$17)^($I$15-B528))))))))</f>
        <v/>
      </c>
      <c r="E529" s="25" t="e">
        <f>IF(B530="totale",SUM(E$24:$E528),ROUND( D529,2))</f>
        <v>#VALUE!</v>
      </c>
      <c r="F529" s="33"/>
      <c r="G529" s="25" t="str">
        <f>IF(B529="","",IF(B529="totale",SUM(G$24:G528),F529))</f>
        <v/>
      </c>
      <c r="H529" s="33"/>
      <c r="I529" s="33"/>
    </row>
    <row r="530" spans="2:9" ht="15" x14ac:dyDescent="0.3">
      <c r="B530" s="33"/>
      <c r="C530" s="40"/>
      <c r="D530" s="96" t="str">
        <f>IF(B530="Totale",SUM($D$24:D529),IF(B530="","",IF(B530=$I$15,$E$15-(SUM($D$24:D529)),(($A$6*(1/((1+$I$17)^($I$15-B529))))))))</f>
        <v/>
      </c>
      <c r="E530" s="25" t="e">
        <f>IF(B531="totale",SUM(E$24:$E529),ROUND( D530,2))</f>
        <v>#VALUE!</v>
      </c>
      <c r="F530" s="33"/>
      <c r="G530" s="25" t="str">
        <f>IF(B530="","",IF(B530="totale",SUM(G$24:G529),F530))</f>
        <v/>
      </c>
      <c r="H530" s="33"/>
      <c r="I530" s="33"/>
    </row>
    <row r="531" spans="2:9" ht="15" x14ac:dyDescent="0.3">
      <c r="B531" s="33"/>
      <c r="C531" s="40"/>
      <c r="D531" s="96" t="str">
        <f>IF(B531="Totale",SUM($D$24:D530),IF(B531="","",IF(B531=$I$15,$E$15-(SUM($D$24:D530)),(($A$6*(1/((1+$I$17)^($I$15-B530))))))))</f>
        <v/>
      </c>
      <c r="E531" s="25" t="e">
        <f>IF(B532="totale",SUM(E$24:$E530),ROUND( D531,2))</f>
        <v>#VALUE!</v>
      </c>
      <c r="F531" s="33"/>
      <c r="G531" s="25" t="str">
        <f>IF(B531="","",IF(B531="totale",SUM(G$24:G530),F531))</f>
        <v/>
      </c>
      <c r="H531" s="33"/>
      <c r="I531" s="33"/>
    </row>
    <row r="532" spans="2:9" ht="15" x14ac:dyDescent="0.3">
      <c r="B532" s="33"/>
      <c r="C532" s="40"/>
      <c r="D532" s="96" t="str">
        <f>IF(B532="Totale",SUM($D$24:D531),IF(B532="","",IF(B532=$I$15,$E$15-(SUM($D$24:D531)),(($A$6*(1/((1+$I$17)^($I$15-B531))))))))</f>
        <v/>
      </c>
      <c r="E532" s="25" t="e">
        <f>IF(B533="totale",SUM(E$24:$E531),ROUND( D532,2))</f>
        <v>#VALUE!</v>
      </c>
      <c r="F532" s="33"/>
      <c r="G532" s="25" t="str">
        <f>IF(B532="","",IF(B532="totale",SUM(G$24:G531),F532))</f>
        <v/>
      </c>
      <c r="H532" s="33"/>
      <c r="I532" s="33"/>
    </row>
    <row r="533" spans="2:9" ht="15" x14ac:dyDescent="0.3">
      <c r="B533" s="33"/>
      <c r="C533" s="40"/>
      <c r="D533" s="96" t="str">
        <f>IF(B533="Totale",SUM($D$24:D532),IF(B533="","",IF(B533=$I$15,$E$15-(SUM($D$24:D532)),(($A$6*(1/((1+$I$17)^($I$15-B532))))))))</f>
        <v/>
      </c>
      <c r="E533" s="25" t="e">
        <f>IF(B534="totale",SUM(E$24:$E532),ROUND( D533,2))</f>
        <v>#VALUE!</v>
      </c>
      <c r="F533" s="33"/>
      <c r="G533" s="25" t="str">
        <f>IF(B533="","",IF(B533="totale",SUM(G$24:G532),F533))</f>
        <v/>
      </c>
      <c r="H533" s="33"/>
      <c r="I533" s="33"/>
    </row>
    <row r="534" spans="2:9" ht="15" x14ac:dyDescent="0.3">
      <c r="B534" s="33"/>
      <c r="C534" s="40"/>
      <c r="D534" s="96" t="str">
        <f>IF(B534="Totale",SUM($D$24:D533),IF(B534="","",IF(B534=$I$15,$E$15-(SUM($D$24:D533)),(($A$6*(1/((1+$I$17)^($I$15-B533))))))))</f>
        <v/>
      </c>
      <c r="E534" s="25" t="e">
        <f>IF(B535="totale",SUM(E$24:$E533),ROUND( D534,2))</f>
        <v>#VALUE!</v>
      </c>
      <c r="F534" s="33"/>
      <c r="G534" s="25" t="str">
        <f>IF(B534="","",IF(B534="totale",SUM(G$24:G533),F534))</f>
        <v/>
      </c>
      <c r="H534" s="33"/>
      <c r="I534" s="33"/>
    </row>
    <row r="535" spans="2:9" ht="15" x14ac:dyDescent="0.3">
      <c r="B535" s="33"/>
      <c r="C535" s="40"/>
      <c r="D535" s="96" t="str">
        <f>IF(B535="Totale",SUM($D$24:D534),IF(B535="","",IF(B535=$I$15,$E$15-(SUM($D$24:D534)),(($A$6*(1/((1+$I$17)^($I$15-B534))))))))</f>
        <v/>
      </c>
      <c r="E535" s="25" t="e">
        <f>IF(B536="totale",SUM(E$24:$E534),ROUND( D535,2))</f>
        <v>#VALUE!</v>
      </c>
      <c r="F535" s="33"/>
      <c r="G535" s="25" t="str">
        <f>IF(B535="","",IF(B535="totale",SUM(G$24:G534),F535))</f>
        <v/>
      </c>
      <c r="H535" s="33"/>
      <c r="I535" s="33"/>
    </row>
    <row r="536" spans="2:9" ht="15" x14ac:dyDescent="0.3">
      <c r="B536" s="33"/>
      <c r="C536" s="40"/>
      <c r="D536" s="96" t="str">
        <f>IF(B536="Totale",SUM($D$24:D535),IF(B536="","",IF(B536=$I$15,$E$15-(SUM($D$24:D535)),(($A$6*(1/((1+$I$17)^($I$15-B535))))))))</f>
        <v/>
      </c>
      <c r="E536" s="25" t="e">
        <f>IF(B537="totale",SUM(E$24:$E535),ROUND( D536,2))</f>
        <v>#VALUE!</v>
      </c>
      <c r="F536" s="33"/>
      <c r="G536" s="25" t="str">
        <f>IF(B536="","",IF(B536="totale",SUM(G$24:G535),F536))</f>
        <v/>
      </c>
      <c r="H536" s="33"/>
      <c r="I536" s="33"/>
    </row>
    <row r="537" spans="2:9" ht="15" x14ac:dyDescent="0.3">
      <c r="B537" s="33"/>
      <c r="C537" s="40"/>
      <c r="D537" s="96" t="str">
        <f>IF(B537="Totale",SUM($D$24:D536),IF(B537="","",IF(B537=$I$15,$E$15-(SUM($D$24:D536)),(($A$6*(1/((1+$I$17)^($I$15-B536))))))))</f>
        <v/>
      </c>
      <c r="E537" s="25" t="e">
        <f>IF(B538="totale",SUM(E$24:$E536),ROUND( D537,2))</f>
        <v>#VALUE!</v>
      </c>
      <c r="F537" s="33"/>
      <c r="G537" s="25" t="str">
        <f>IF(B537="","",IF(B537="totale",SUM(G$24:G536),F537))</f>
        <v/>
      </c>
      <c r="H537" s="33"/>
      <c r="I537" s="33"/>
    </row>
    <row r="538" spans="2:9" ht="15" x14ac:dyDescent="0.3">
      <c r="B538" s="33"/>
      <c r="C538" s="40"/>
      <c r="D538" s="96" t="str">
        <f>IF(B538="Totale",SUM($D$24:D537),IF(B538="","",IF(B538=$I$15,$E$15-(SUM($D$24:D537)),(($A$6*(1/((1+$I$17)^($I$15-B537))))))))</f>
        <v/>
      </c>
      <c r="E538" s="25" t="e">
        <f>IF(B539="totale",SUM(E$24:$E537),ROUND( D538,2))</f>
        <v>#VALUE!</v>
      </c>
      <c r="F538" s="33"/>
      <c r="G538" s="25" t="str">
        <f>IF(B538="","",IF(B538="totale",SUM(G$24:G537),F538))</f>
        <v/>
      </c>
      <c r="H538" s="33"/>
      <c r="I538" s="33"/>
    </row>
    <row r="539" spans="2:9" ht="15" x14ac:dyDescent="0.3">
      <c r="B539" s="33"/>
      <c r="C539" s="40"/>
      <c r="D539" s="96" t="str">
        <f>IF(B539="Totale",SUM($D$24:D538),IF(B539="","",IF(B539=$I$15,$E$15-(SUM($D$24:D538)),(($A$6*(1/((1+$I$17)^($I$15-B538))))))))</f>
        <v/>
      </c>
      <c r="E539" s="25" t="e">
        <f>IF(B540="totale",SUM(E$24:$E538),ROUND( D539,2))</f>
        <v>#VALUE!</v>
      </c>
      <c r="F539" s="33"/>
      <c r="G539" s="25" t="str">
        <f>IF(B539="","",IF(B539="totale",SUM(G$24:G538),F539))</f>
        <v/>
      </c>
      <c r="H539" s="33"/>
      <c r="I539" s="33"/>
    </row>
    <row r="540" spans="2:9" ht="15" x14ac:dyDescent="0.3">
      <c r="B540" s="33"/>
      <c r="C540" s="40"/>
      <c r="D540" s="96" t="str">
        <f>IF(B540="Totale",SUM($D$24:D539),IF(B540="","",IF(B540=$I$15,$E$15-(SUM($D$24:D539)),(($A$6*(1/((1+$I$17)^($I$15-B539))))))))</f>
        <v/>
      </c>
      <c r="E540" s="25" t="e">
        <f>IF(B541="totale",SUM(E$24:$E539),ROUND( D540,2))</f>
        <v>#VALUE!</v>
      </c>
      <c r="F540" s="33"/>
      <c r="G540" s="25" t="str">
        <f>IF(B540="","",IF(B540="totale",SUM(G$24:G539),F540))</f>
        <v/>
      </c>
      <c r="H540" s="33"/>
      <c r="I540" s="33"/>
    </row>
    <row r="541" spans="2:9" ht="15" x14ac:dyDescent="0.3">
      <c r="B541" s="33"/>
      <c r="C541" s="40"/>
      <c r="D541" s="96" t="str">
        <f>IF(B541="Totale",SUM($D$24:D540),IF(B541="","",IF(B541=$I$15,$E$15-(SUM($D$24:D540)),(($A$6*(1/((1+$I$17)^($I$15-B540))))))))</f>
        <v/>
      </c>
      <c r="E541" s="25" t="e">
        <f>IF(B542="totale",SUM(E$24:$E540),ROUND( D541,2))</f>
        <v>#VALUE!</v>
      </c>
      <c r="F541" s="33"/>
      <c r="G541" s="25" t="str">
        <f>IF(B541="","",IF(B541="totale",SUM(G$24:G540),F541))</f>
        <v/>
      </c>
      <c r="H541" s="33"/>
      <c r="I541" s="33"/>
    </row>
    <row r="542" spans="2:9" ht="15" x14ac:dyDescent="0.3">
      <c r="B542" s="33"/>
      <c r="C542" s="40"/>
      <c r="D542" s="96" t="str">
        <f>IF(B542="Totale",SUM($D$24:D541),IF(B542="","",IF(B542=$I$15,$E$15-(SUM($D$24:D541)),(($A$6*(1/((1+$I$17)^($I$15-B541))))))))</f>
        <v/>
      </c>
      <c r="E542" s="25" t="e">
        <f>IF(B543="totale",SUM(E$24:$E541),ROUND( D542,2))</f>
        <v>#VALUE!</v>
      </c>
      <c r="F542" s="33"/>
      <c r="G542" s="25" t="str">
        <f>IF(B542="","",IF(B542="totale",SUM(G$24:G541),F542))</f>
        <v/>
      </c>
      <c r="H542" s="33"/>
      <c r="I542" s="33"/>
    </row>
    <row r="543" spans="2:9" ht="15" x14ac:dyDescent="0.3">
      <c r="B543" s="33"/>
      <c r="C543" s="40"/>
      <c r="D543" s="96" t="str">
        <f>IF(B543="Totale",SUM($D$24:D542),IF(B543="","",IF(B543=$I$15,$E$15-(SUM($D$24:D542)),(($A$6*(1/((1+$I$17)^($I$15-B542))))))))</f>
        <v/>
      </c>
      <c r="E543" s="25" t="e">
        <f>IF(B544="totale",SUM(E$24:$E542),ROUND( D543,2))</f>
        <v>#VALUE!</v>
      </c>
      <c r="F543" s="33"/>
      <c r="G543" s="25" t="str">
        <f>IF(B543="","",IF(B543="totale",SUM(G$24:G542),F543))</f>
        <v/>
      </c>
      <c r="H543" s="33"/>
      <c r="I543" s="33"/>
    </row>
    <row r="544" spans="2:9" ht="15" x14ac:dyDescent="0.3">
      <c r="B544" s="33"/>
      <c r="C544" s="40"/>
      <c r="D544" s="96" t="str">
        <f>IF(B544="Totale",SUM($D$24:D543),IF(B544="","",IF(B544=$I$15,$E$15-(SUM($D$24:D543)),(($A$6*(1/((1+$I$17)^($I$15-B543))))))))</f>
        <v/>
      </c>
      <c r="E544" s="25" t="e">
        <f>IF(B545="totale",SUM(E$24:$E543),ROUND( D544,2))</f>
        <v>#VALUE!</v>
      </c>
      <c r="F544" s="33"/>
      <c r="G544" s="25" t="str">
        <f>IF(B544="","",IF(B544="totale",SUM(G$24:G543),F544))</f>
        <v/>
      </c>
      <c r="H544" s="33"/>
      <c r="I544" s="33"/>
    </row>
    <row r="545" spans="2:9" ht="15" x14ac:dyDescent="0.3">
      <c r="B545" s="33"/>
      <c r="C545" s="40"/>
      <c r="D545" s="96" t="str">
        <f>IF(B545="Totale",SUM($D$24:D544),IF(B545="","",IF(B545=$I$15,$E$15-(SUM($D$24:D544)),(($A$6*(1/((1+$I$17)^($I$15-B544))))))))</f>
        <v/>
      </c>
      <c r="E545" s="25" t="e">
        <f>IF(B546="totale",SUM(E$24:$E544),ROUND( D545,2))</f>
        <v>#VALUE!</v>
      </c>
      <c r="F545" s="33"/>
      <c r="G545" s="25" t="str">
        <f>IF(B545="","",IF(B545="totale",SUM(G$24:G544),F545))</f>
        <v/>
      </c>
      <c r="H545" s="33"/>
      <c r="I545" s="33"/>
    </row>
    <row r="546" spans="2:9" ht="15" x14ac:dyDescent="0.3">
      <c r="B546" s="33"/>
      <c r="C546" s="40"/>
      <c r="D546" s="96" t="str">
        <f>IF(B546="Totale",SUM($D$24:D545),IF(B546="","",IF(B546=$I$15,$E$15-(SUM($D$24:D545)),(($A$6*(1/((1+$I$17)^($I$15-B545))))))))</f>
        <v/>
      </c>
      <c r="E546" s="25" t="e">
        <f>IF(B547="totale",SUM(E$24:$E545),ROUND( D546,2))</f>
        <v>#VALUE!</v>
      </c>
      <c r="F546" s="33"/>
      <c r="G546" s="25" t="str">
        <f>IF(B546="","",IF(B546="totale",SUM(G$24:G545),F546))</f>
        <v/>
      </c>
      <c r="H546" s="33"/>
      <c r="I546" s="33"/>
    </row>
    <row r="547" spans="2:9" ht="15" x14ac:dyDescent="0.3">
      <c r="B547" s="33"/>
      <c r="C547" s="40"/>
      <c r="D547" s="96" t="str">
        <f>IF(B547="Totale",SUM($D$24:D546),IF(B547="","",IF(B547=$I$15,$E$15-(SUM($D$24:D546)),(($A$6*(1/((1+$I$17)^($I$15-B546))))))))</f>
        <v/>
      </c>
      <c r="E547" s="25" t="e">
        <f>IF(B548="totale",SUM(E$24:$E546),ROUND( D547,2))</f>
        <v>#VALUE!</v>
      </c>
      <c r="F547" s="33"/>
      <c r="G547" s="25" t="str">
        <f>IF(B547="","",IF(B547="totale",SUM(G$24:G546),F547))</f>
        <v/>
      </c>
      <c r="H547" s="33"/>
      <c r="I547" s="33"/>
    </row>
    <row r="548" spans="2:9" ht="15" x14ac:dyDescent="0.3">
      <c r="B548" s="33"/>
      <c r="C548" s="40"/>
      <c r="D548" s="96" t="str">
        <f>IF(B548="Totale",SUM($D$24:D547),IF(B548="","",IF(B548=$I$15,$E$15-(SUM($D$24:D547)),(($A$6*(1/((1+$I$17)^($I$15-B547))))))))</f>
        <v/>
      </c>
      <c r="E548" s="25" t="e">
        <f>IF(B549="totale",SUM(E$24:$E547),ROUND( D548,2))</f>
        <v>#VALUE!</v>
      </c>
      <c r="F548" s="33"/>
      <c r="G548" s="25" t="str">
        <f>IF(B548="","",IF(B548="totale",SUM(G$24:G547),F548))</f>
        <v/>
      </c>
      <c r="H548" s="33"/>
      <c r="I548" s="33"/>
    </row>
    <row r="549" spans="2:9" ht="15" x14ac:dyDescent="0.3">
      <c r="B549" s="33"/>
      <c r="C549" s="40"/>
      <c r="D549" s="96" t="str">
        <f>IF(B549="Totale",SUM($D$24:D548),IF(B549="","",IF(B549=$I$15,$E$15-(SUM($D$24:D548)),(($A$6*(1/((1+$I$17)^($I$15-B548))))))))</f>
        <v/>
      </c>
      <c r="E549" s="25" t="e">
        <f>IF(B550="totale",SUM(E$24:$E548),ROUND( D549,2))</f>
        <v>#VALUE!</v>
      </c>
      <c r="F549" s="33"/>
      <c r="G549" s="25" t="str">
        <f>IF(B549="","",IF(B549="totale",SUM(G$24:G548),F549))</f>
        <v/>
      </c>
      <c r="H549" s="33"/>
      <c r="I549" s="33"/>
    </row>
    <row r="550" spans="2:9" ht="15" x14ac:dyDescent="0.3">
      <c r="B550" s="33"/>
      <c r="C550" s="40"/>
      <c r="D550" s="96" t="str">
        <f>IF(B550="Totale",SUM($D$24:D549),IF(B550="","",IF(B550=$I$15,$E$15-(SUM($D$24:D549)),(($A$6*(1/((1+$I$17)^($I$15-B549))))))))</f>
        <v/>
      </c>
      <c r="E550" s="25" t="e">
        <f>IF(B551="totale",SUM(E$24:$E549),ROUND( D550,2))</f>
        <v>#VALUE!</v>
      </c>
      <c r="F550" s="33"/>
      <c r="G550" s="25" t="str">
        <f>IF(B550="","",IF(B550="totale",SUM(G$24:G549),F550))</f>
        <v/>
      </c>
      <c r="H550" s="33"/>
      <c r="I550" s="33"/>
    </row>
    <row r="551" spans="2:9" ht="15" x14ac:dyDescent="0.3">
      <c r="B551" s="33"/>
      <c r="C551" s="40"/>
      <c r="D551" s="96" t="str">
        <f>IF(B551="Totale",SUM($D$24:D550),IF(B551="","",IF(B551=$I$15,$E$15-(SUM($D$24:D550)),(($A$6*(1/((1+$I$17)^($I$15-B550))))))))</f>
        <v/>
      </c>
      <c r="E551" s="25" t="e">
        <f>IF(B552="totale",SUM(E$24:$E550),ROUND( D551,2))</f>
        <v>#VALUE!</v>
      </c>
      <c r="F551" s="33"/>
      <c r="G551" s="25" t="str">
        <f>IF(B551="","",IF(B551="totale",SUM(G$24:G550),F551))</f>
        <v/>
      </c>
      <c r="H551" s="33"/>
      <c r="I551" s="33"/>
    </row>
    <row r="552" spans="2:9" ht="15" x14ac:dyDescent="0.3">
      <c r="B552" s="33"/>
      <c r="C552" s="40"/>
      <c r="D552" s="96" t="str">
        <f>IF(B552="Totale",SUM($D$24:D551),IF(B552="","",IF(B552=$I$15,$E$15-(SUM($D$24:D551)),(($A$6*(1/((1+$I$17)^($I$15-B551))))))))</f>
        <v/>
      </c>
      <c r="E552" s="25" t="e">
        <f>IF(B553="totale",SUM(E$24:$E551),ROUND( D552,2))</f>
        <v>#VALUE!</v>
      </c>
      <c r="F552" s="33"/>
      <c r="G552" s="25" t="str">
        <f>IF(B552="","",IF(B552="totale",SUM(G$24:G551),F552))</f>
        <v/>
      </c>
      <c r="H552" s="33"/>
      <c r="I552" s="33"/>
    </row>
    <row r="553" spans="2:9" ht="15" x14ac:dyDescent="0.3">
      <c r="B553" s="33"/>
      <c r="C553" s="40"/>
      <c r="D553" s="96" t="str">
        <f>IF(B553="Totale",SUM($D$24:D552),IF(B553="","",IF(B553=$I$15,$E$15-(SUM($D$24:D552)),(($A$6*(1/((1+$I$17)^($I$15-B552))))))))</f>
        <v/>
      </c>
      <c r="E553" s="25" t="e">
        <f>IF(B554="totale",SUM(E$24:$E552),ROUND( D553,2))</f>
        <v>#VALUE!</v>
      </c>
      <c r="F553" s="33"/>
      <c r="G553" s="25" t="str">
        <f>IF(B553="","",IF(B553="totale",SUM(G$24:G552),F553))</f>
        <v/>
      </c>
      <c r="H553" s="33"/>
      <c r="I553" s="33"/>
    </row>
    <row r="554" spans="2:9" ht="15" x14ac:dyDescent="0.3">
      <c r="B554" s="33"/>
      <c r="C554" s="40"/>
      <c r="D554" s="96" t="str">
        <f>IF(B554="Totale",SUM($D$24:D553),IF(B554="","",IF(B554=$I$15,$E$15-(SUM($D$24:D553)),(($A$6*(1/((1+$I$17)^($I$15-B553))))))))</f>
        <v/>
      </c>
      <c r="E554" s="25" t="e">
        <f>IF(B555="totale",SUM(E$24:$E553),ROUND( D554,2))</f>
        <v>#VALUE!</v>
      </c>
      <c r="F554" s="33"/>
      <c r="G554" s="25" t="str">
        <f>IF(B554="","",IF(B554="totale",SUM(G$24:G553),F554))</f>
        <v/>
      </c>
      <c r="H554" s="33"/>
      <c r="I554" s="33"/>
    </row>
    <row r="555" spans="2:9" ht="15" x14ac:dyDescent="0.3">
      <c r="B555" s="33"/>
      <c r="C555" s="40"/>
      <c r="D555" s="96" t="str">
        <f>IF(B555="Totale",SUM($D$24:D554),IF(B555="","",IF(B555=$I$15,$E$15-(SUM($D$24:D554)),(($A$6*(1/((1+$I$17)^($I$15-B554))))))))</f>
        <v/>
      </c>
      <c r="E555" s="25" t="e">
        <f>IF(B556="totale",SUM(E$24:$E554),ROUND( D555,2))</f>
        <v>#VALUE!</v>
      </c>
      <c r="F555" s="33"/>
      <c r="G555" s="25" t="str">
        <f>IF(B555="","",IF(B555="totale",SUM(G$24:G554),F555))</f>
        <v/>
      </c>
      <c r="H555" s="33"/>
      <c r="I555" s="33"/>
    </row>
    <row r="556" spans="2:9" ht="15" x14ac:dyDescent="0.3">
      <c r="B556" s="33"/>
      <c r="C556" s="40"/>
      <c r="D556" s="33"/>
      <c r="E556" s="25">
        <f>IF(B557="totale",SUM(E$24:$E555),ROUND( D556,2))</f>
        <v>0</v>
      </c>
      <c r="F556" s="33"/>
      <c r="G556" s="25" t="str">
        <f>IF(B556="","",IF(B556="totale",SUM(G$24:G555),F556))</f>
        <v/>
      </c>
      <c r="H556" s="33"/>
      <c r="I556" s="33"/>
    </row>
    <row r="557" spans="2:9" ht="15" x14ac:dyDescent="0.3">
      <c r="B557" s="33"/>
      <c r="C557" s="40"/>
      <c r="D557" s="33"/>
      <c r="E557" s="25">
        <f>IF(B558="totale",SUM(E$24:$E556),ROUND( D557,2))</f>
        <v>0</v>
      </c>
      <c r="F557" s="33"/>
      <c r="G557" s="25" t="str">
        <f>IF(B557="","",IF(B557="totale",SUM(G$24:G556),F557))</f>
        <v/>
      </c>
      <c r="H557" s="33"/>
      <c r="I557" s="33"/>
    </row>
    <row r="558" spans="2:9" ht="15" x14ac:dyDescent="0.3">
      <c r="B558" s="33"/>
      <c r="C558" s="40"/>
      <c r="D558" s="33"/>
      <c r="E558" s="25">
        <f>IF(B559="totale",SUM(E$24:$E557),ROUND( D558,2))</f>
        <v>0</v>
      </c>
      <c r="F558" s="33"/>
      <c r="G558" s="25" t="str">
        <f>IF(B558="","",IF(B558="totale",SUM(G$24:G557),F558))</f>
        <v/>
      </c>
      <c r="H558" s="33"/>
      <c r="I558" s="33"/>
    </row>
    <row r="559" spans="2:9" ht="15" x14ac:dyDescent="0.3">
      <c r="B559" s="33"/>
      <c r="C559" s="40"/>
      <c r="D559" s="33"/>
      <c r="E559" s="25">
        <f>IF(B560="totale",SUM(E$24:$E558),ROUND( D559,2))</f>
        <v>0</v>
      </c>
      <c r="F559" s="33"/>
      <c r="G559" s="25" t="str">
        <f>IF(B559="","",IF(B559="totale",SUM(G$24:G558),F559))</f>
        <v/>
      </c>
      <c r="H559" s="33"/>
      <c r="I559" s="33"/>
    </row>
    <row r="560" spans="2:9" ht="15" x14ac:dyDescent="0.3">
      <c r="B560" s="33"/>
      <c r="C560" s="40"/>
      <c r="D560" s="33"/>
      <c r="E560" s="25">
        <f>IF(B561="totale",SUM(E$24:$E559),ROUND( D560,2))</f>
        <v>0</v>
      </c>
      <c r="F560" s="33"/>
      <c r="G560" s="25" t="str">
        <f>IF(B560="","",IF(B560="totale",SUM(G$24:G559),F560))</f>
        <v/>
      </c>
      <c r="H560" s="33"/>
      <c r="I560" s="33"/>
    </row>
    <row r="561" spans="2:9" ht="15" x14ac:dyDescent="0.3">
      <c r="B561" s="33"/>
      <c r="C561" s="40"/>
      <c r="D561" s="33"/>
      <c r="E561" s="25">
        <f>IF(B562="totale",SUM(E$24:$E560),ROUND( D561,2))</f>
        <v>0</v>
      </c>
      <c r="F561" s="33"/>
      <c r="G561" s="25" t="str">
        <f>IF(B561="","",IF(B561="totale",SUM(G$24:G560),F561))</f>
        <v/>
      </c>
      <c r="H561" s="33"/>
      <c r="I561" s="33"/>
    </row>
    <row r="562" spans="2:9" ht="15" x14ac:dyDescent="0.3">
      <c r="B562" s="33"/>
      <c r="C562" s="40"/>
      <c r="D562" s="33"/>
      <c r="E562" s="25">
        <f>IF(B563="totale",SUM(E$24:$E561),ROUND( D562,2))</f>
        <v>0</v>
      </c>
      <c r="F562" s="33"/>
      <c r="G562" s="25" t="str">
        <f>IF(B562="","",IF(B562="totale",SUM(G$24:G561),F562))</f>
        <v/>
      </c>
      <c r="H562" s="33"/>
      <c r="I562" s="33"/>
    </row>
    <row r="563" spans="2:9" ht="15" x14ac:dyDescent="0.3">
      <c r="B563" s="33"/>
      <c r="C563" s="40"/>
      <c r="D563" s="33"/>
      <c r="E563" s="25">
        <f>IF(B564="totale",SUM(E$24:$E562),ROUND( D563,2))</f>
        <v>0</v>
      </c>
      <c r="F563" s="33"/>
      <c r="G563" s="25" t="str">
        <f>IF(B563="","",IF(B563="totale",SUM(G$24:G562),F563))</f>
        <v/>
      </c>
      <c r="H563" s="33"/>
      <c r="I563" s="33"/>
    </row>
    <row r="564" spans="2:9" ht="15" x14ac:dyDescent="0.3">
      <c r="B564" s="33"/>
      <c r="C564" s="40"/>
      <c r="D564" s="33"/>
      <c r="E564" s="25">
        <f>IF(B565="totale",SUM(E$24:$E563),ROUND( D564,2))</f>
        <v>0</v>
      </c>
      <c r="F564" s="33"/>
      <c r="G564" s="25" t="str">
        <f>IF(B564="","",IF(B564="totale",SUM(G$24:G563),F564))</f>
        <v/>
      </c>
      <c r="H564" s="33"/>
      <c r="I564" s="33"/>
    </row>
    <row r="565" spans="2:9" ht="15" x14ac:dyDescent="0.3">
      <c r="B565" s="33"/>
      <c r="C565" s="40"/>
      <c r="D565" s="33"/>
      <c r="E565" s="25">
        <f>IF(B566="totale",SUM(E$24:$E564),ROUND( D565,2))</f>
        <v>0</v>
      </c>
      <c r="F565" s="33"/>
      <c r="G565" s="25" t="str">
        <f>IF(B565="","",IF(B565="totale",SUM(G$24:G564),F565))</f>
        <v/>
      </c>
      <c r="H565" s="33"/>
      <c r="I565" s="33"/>
    </row>
    <row r="566" spans="2:9" ht="15" x14ac:dyDescent="0.3">
      <c r="B566" s="33"/>
      <c r="C566" s="40"/>
      <c r="D566" s="33"/>
      <c r="E566" s="25">
        <f>IF(B567="totale",SUM(E$24:$E565),ROUND( D566,2))</f>
        <v>0</v>
      </c>
      <c r="F566" s="33"/>
      <c r="G566" s="25" t="str">
        <f>IF(B566="","",IF(B566="totale",SUM(G$24:G565),F566))</f>
        <v/>
      </c>
      <c r="H566" s="33"/>
      <c r="I566" s="33"/>
    </row>
    <row r="567" spans="2:9" ht="15" x14ac:dyDescent="0.3">
      <c r="B567" s="33"/>
      <c r="C567" s="40"/>
      <c r="D567" s="33"/>
      <c r="E567" s="25">
        <f>IF(B568="totale",SUM(E$24:$E566),ROUND( D567,2))</f>
        <v>0</v>
      </c>
      <c r="F567" s="33"/>
      <c r="G567" s="25" t="str">
        <f>IF(B567="","",IF(B567="totale",SUM(G$24:G566),F567))</f>
        <v/>
      </c>
      <c r="H567" s="33"/>
      <c r="I567" s="33"/>
    </row>
    <row r="568" spans="2:9" ht="15" x14ac:dyDescent="0.3">
      <c r="B568" s="33"/>
      <c r="C568" s="40"/>
      <c r="D568" s="33"/>
      <c r="E568" s="25">
        <f>IF(B569="totale",SUM(E$24:$E567),ROUND( D568,2))</f>
        <v>0</v>
      </c>
      <c r="F568" s="33"/>
      <c r="G568" s="25" t="str">
        <f>IF(B568="","",IF(B568="totale",SUM(G$24:G567),F568))</f>
        <v/>
      </c>
      <c r="H568" s="33"/>
      <c r="I568" s="33"/>
    </row>
    <row r="569" spans="2:9" ht="15" x14ac:dyDescent="0.3">
      <c r="B569" s="33"/>
      <c r="C569" s="40"/>
      <c r="D569" s="33"/>
      <c r="E569" s="25">
        <f>IF(B570="totale",SUM(E$24:$E568),ROUND( D569,2))</f>
        <v>0</v>
      </c>
      <c r="F569" s="33"/>
      <c r="G569" s="25" t="str">
        <f>IF(B569="","",IF(B569="totale",SUM(G$24:G568),F569))</f>
        <v/>
      </c>
      <c r="H569" s="33"/>
      <c r="I569" s="33"/>
    </row>
    <row r="570" spans="2:9" ht="15" x14ac:dyDescent="0.3">
      <c r="B570" s="33"/>
      <c r="C570" s="40"/>
      <c r="D570" s="33"/>
      <c r="E570" s="25">
        <f>IF(B571="totale",SUM(E$24:$E569),ROUND( D570,2))</f>
        <v>0</v>
      </c>
      <c r="F570" s="33"/>
      <c r="G570" s="25" t="str">
        <f>IF(B570="","",IF(B570="totale",SUM(G$24:G569),F570))</f>
        <v/>
      </c>
      <c r="H570" s="33"/>
      <c r="I570" s="33"/>
    </row>
    <row r="571" spans="2:9" ht="15" x14ac:dyDescent="0.3">
      <c r="B571" s="33"/>
      <c r="C571" s="40"/>
      <c r="D571" s="33"/>
      <c r="E571" s="25">
        <f>IF(B572="totale",SUM(E$24:$E570),ROUND( D571,2))</f>
        <v>0</v>
      </c>
      <c r="F571" s="33"/>
      <c r="G571" s="25" t="str">
        <f>IF(B571="","",IF(B571="totale",SUM(G$24:G570),F571))</f>
        <v/>
      </c>
      <c r="H571" s="33"/>
      <c r="I571" s="33"/>
    </row>
    <row r="572" spans="2:9" ht="15" x14ac:dyDescent="0.3">
      <c r="B572" s="33"/>
      <c r="C572" s="40"/>
      <c r="D572" s="33"/>
      <c r="E572" s="25">
        <f>IF(B573="totale",SUM(E$24:$E571),ROUND( D572,2))</f>
        <v>0</v>
      </c>
      <c r="F572" s="33"/>
      <c r="G572" s="25" t="str">
        <f>IF(B572="","",IF(B572="totale",SUM(G$24:G571),F572))</f>
        <v/>
      </c>
      <c r="H572" s="33"/>
      <c r="I572" s="33"/>
    </row>
    <row r="573" spans="2:9" ht="15" x14ac:dyDescent="0.3">
      <c r="B573" s="33"/>
      <c r="C573" s="40"/>
      <c r="D573" s="33"/>
      <c r="E573" s="25">
        <f>IF(B574="totale",SUM(E$24:$E572),ROUND( D573,2))</f>
        <v>0</v>
      </c>
      <c r="F573" s="33"/>
      <c r="G573" s="25" t="str">
        <f>IF(B573="","",IF(B573="totale",SUM(G$24:G572),F573))</f>
        <v/>
      </c>
      <c r="H573" s="33"/>
      <c r="I573" s="33"/>
    </row>
    <row r="574" spans="2:9" ht="15" x14ac:dyDescent="0.3">
      <c r="B574" s="33"/>
      <c r="C574" s="40"/>
      <c r="D574" s="33"/>
      <c r="E574" s="25">
        <f>IF(B575="totale",SUM(E$24:$E573),ROUND( D574,2))</f>
        <v>0</v>
      </c>
      <c r="F574" s="33"/>
      <c r="G574" s="25" t="str">
        <f>IF(B574="","",IF(B574="totale",SUM(G$24:G573),F574))</f>
        <v/>
      </c>
      <c r="H574" s="33"/>
      <c r="I574" s="33"/>
    </row>
    <row r="575" spans="2:9" ht="15" x14ac:dyDescent="0.3">
      <c r="B575" s="33"/>
      <c r="C575" s="40"/>
      <c r="D575" s="33"/>
      <c r="E575" s="25">
        <f>IF(B576="totale",SUM(E$24:$E574),ROUND( D575,2))</f>
        <v>0</v>
      </c>
      <c r="F575" s="33"/>
      <c r="G575" s="25" t="str">
        <f>IF(B575="","",IF(B575="totale",SUM(G$24:G574),F575))</f>
        <v/>
      </c>
      <c r="H575" s="33"/>
      <c r="I575" s="33"/>
    </row>
    <row r="576" spans="2:9" ht="15" x14ac:dyDescent="0.3">
      <c r="B576" s="33"/>
      <c r="C576" s="40"/>
      <c r="D576" s="33"/>
      <c r="E576" s="25">
        <f>IF(B577="totale",SUM(E$24:$E575),ROUND( D576,2))</f>
        <v>0</v>
      </c>
      <c r="F576" s="33"/>
      <c r="G576" s="33"/>
      <c r="H576" s="33"/>
      <c r="I576" s="33"/>
    </row>
    <row r="577" spans="2:9" ht="15" x14ac:dyDescent="0.3">
      <c r="B577" s="33"/>
      <c r="C577" s="40"/>
      <c r="D577" s="33"/>
      <c r="E577" s="25">
        <f>IF(B578="totale",SUM(E$24:$E576),ROUND( D577,2))</f>
        <v>0</v>
      </c>
      <c r="F577" s="33"/>
      <c r="G577" s="33"/>
      <c r="H577" s="33"/>
      <c r="I577" s="33"/>
    </row>
    <row r="578" spans="2:9" ht="15" x14ac:dyDescent="0.3">
      <c r="B578" s="33"/>
      <c r="C578" s="40"/>
      <c r="D578" s="33"/>
      <c r="E578" s="25">
        <f>IF(B579="totale",SUM(E$24:$E577),ROUND( D578,2))</f>
        <v>0</v>
      </c>
      <c r="F578" s="33"/>
      <c r="G578" s="33"/>
      <c r="H578" s="33"/>
      <c r="I578" s="33"/>
    </row>
    <row r="579" spans="2:9" ht="15" x14ac:dyDescent="0.3">
      <c r="B579" s="33"/>
      <c r="C579" s="40"/>
      <c r="D579" s="33"/>
      <c r="E579" s="25">
        <f>IF(B580="totale",SUM(E$24:$E578),ROUND( D579,2))</f>
        <v>0</v>
      </c>
      <c r="F579" s="33"/>
      <c r="G579" s="33"/>
      <c r="H579" s="33"/>
      <c r="I579" s="33"/>
    </row>
    <row r="580" spans="2:9" ht="15" x14ac:dyDescent="0.3">
      <c r="B580" s="33"/>
      <c r="C580" s="40"/>
      <c r="D580" s="33"/>
      <c r="E580" s="25">
        <f>IF(B581="totale",SUM(E$24:$E579),ROUND( D580,2))</f>
        <v>0</v>
      </c>
      <c r="F580" s="33"/>
      <c r="G580" s="33"/>
      <c r="H580" s="33"/>
      <c r="I580" s="33"/>
    </row>
    <row r="581" spans="2:9" ht="15" x14ac:dyDescent="0.3">
      <c r="B581" s="33"/>
      <c r="C581" s="40"/>
      <c r="D581" s="33"/>
      <c r="E581" s="25">
        <f>IF(B582="totale",SUM(E$24:$E580),ROUND( D581,2))</f>
        <v>0</v>
      </c>
      <c r="F581" s="33"/>
      <c r="G581" s="33"/>
      <c r="H581" s="33"/>
      <c r="I581" s="33"/>
    </row>
    <row r="582" spans="2:9" ht="15" x14ac:dyDescent="0.3">
      <c r="B582" s="33"/>
      <c r="C582" s="40"/>
      <c r="D582" s="33"/>
      <c r="E582" s="25">
        <f>IF(B583="totale",SUM(E$24:$E581),ROUND( D582,2))</f>
        <v>0</v>
      </c>
      <c r="F582" s="33"/>
      <c r="G582" s="33"/>
      <c r="H582" s="33"/>
      <c r="I582" s="33"/>
    </row>
    <row r="583" spans="2:9" ht="15" x14ac:dyDescent="0.3">
      <c r="B583" s="33"/>
      <c r="C583" s="40"/>
      <c r="D583" s="33"/>
      <c r="E583" s="25">
        <f>IF(B584="totale",SUM(E$24:$E582),ROUND( D583,2))</f>
        <v>0</v>
      </c>
      <c r="F583" s="33"/>
      <c r="G583" s="33"/>
      <c r="H583" s="33"/>
      <c r="I583" s="33"/>
    </row>
    <row r="584" spans="2:9" ht="15" x14ac:dyDescent="0.3">
      <c r="B584" s="33"/>
      <c r="C584" s="40"/>
      <c r="D584" s="33"/>
      <c r="E584" s="25">
        <f>IF(B585="totale",SUM(E$24:$E583),ROUND( D584,2))</f>
        <v>0</v>
      </c>
      <c r="F584" s="33"/>
      <c r="G584" s="33"/>
      <c r="H584" s="33"/>
      <c r="I584" s="33"/>
    </row>
    <row r="585" spans="2:9" ht="15" x14ac:dyDescent="0.3">
      <c r="B585" s="33"/>
      <c r="C585" s="40"/>
      <c r="D585" s="33"/>
      <c r="E585" s="25">
        <f>IF(B586="totale",SUM(E$24:$E584),ROUND( D585,2))</f>
        <v>0</v>
      </c>
      <c r="F585" s="33"/>
      <c r="G585" s="33"/>
      <c r="H585" s="33"/>
      <c r="I585" s="33"/>
    </row>
    <row r="586" spans="2:9" x14ac:dyDescent="0.2">
      <c r="B586" s="33"/>
      <c r="C586" s="40"/>
      <c r="D586" s="33"/>
      <c r="E586" s="33"/>
      <c r="F586" s="33"/>
      <c r="G586" s="33"/>
      <c r="H586" s="33"/>
      <c r="I586" s="33"/>
    </row>
    <row r="587" spans="2:9" x14ac:dyDescent="0.2">
      <c r="B587" s="33"/>
      <c r="C587" s="40"/>
      <c r="D587" s="33"/>
      <c r="E587" s="33"/>
      <c r="F587" s="33"/>
      <c r="G587" s="33"/>
      <c r="H587" s="33"/>
      <c r="I587" s="33"/>
    </row>
    <row r="588" spans="2:9" x14ac:dyDescent="0.2">
      <c r="B588" s="33"/>
      <c r="C588" s="40"/>
      <c r="D588" s="33"/>
      <c r="E588" s="33"/>
      <c r="F588" s="33"/>
      <c r="G588" s="33"/>
      <c r="H588" s="33"/>
      <c r="I588" s="33"/>
    </row>
    <row r="589" spans="2:9" x14ac:dyDescent="0.2">
      <c r="B589" s="33"/>
      <c r="C589" s="40"/>
      <c r="D589" s="33"/>
      <c r="E589" s="33"/>
      <c r="F589" s="33"/>
      <c r="G589" s="33"/>
      <c r="H589" s="33"/>
      <c r="I589" s="33"/>
    </row>
    <row r="590" spans="2:9" x14ac:dyDescent="0.2">
      <c r="B590" s="33"/>
      <c r="C590" s="40"/>
      <c r="D590" s="33"/>
      <c r="E590" s="33"/>
      <c r="F590" s="33"/>
      <c r="G590" s="33"/>
      <c r="H590" s="33"/>
      <c r="I590" s="33"/>
    </row>
    <row r="591" spans="2:9" x14ac:dyDescent="0.2">
      <c r="B591" s="33"/>
      <c r="C591" s="40"/>
      <c r="D591" s="33"/>
      <c r="E591" s="33"/>
      <c r="F591" s="33"/>
      <c r="G591" s="33"/>
      <c r="H591" s="33"/>
      <c r="I591" s="33"/>
    </row>
    <row r="592" spans="2:9" x14ac:dyDescent="0.2">
      <c r="B592" s="33"/>
      <c r="C592" s="40"/>
      <c r="D592" s="33"/>
      <c r="E592" s="33"/>
      <c r="F592" s="33"/>
      <c r="G592" s="33"/>
      <c r="H592" s="33"/>
      <c r="I592" s="33"/>
    </row>
    <row r="593" spans="2:9" x14ac:dyDescent="0.2">
      <c r="B593" s="33"/>
      <c r="C593" s="40"/>
      <c r="D593" s="33"/>
      <c r="E593" s="33"/>
      <c r="F593" s="33"/>
      <c r="G593" s="33"/>
      <c r="H593" s="33"/>
      <c r="I593" s="33"/>
    </row>
    <row r="594" spans="2:9" x14ac:dyDescent="0.2">
      <c r="B594" s="33"/>
      <c r="C594" s="40"/>
      <c r="D594" s="33"/>
      <c r="E594" s="33"/>
      <c r="F594" s="33"/>
      <c r="G594" s="33"/>
      <c r="H594" s="33"/>
      <c r="I594" s="33"/>
    </row>
    <row r="595" spans="2:9" x14ac:dyDescent="0.2">
      <c r="B595" s="33"/>
      <c r="C595" s="40"/>
      <c r="D595" s="33"/>
      <c r="E595" s="33"/>
      <c r="F595" s="33"/>
      <c r="G595" s="33"/>
      <c r="H595" s="33"/>
      <c r="I595" s="33"/>
    </row>
    <row r="596" spans="2:9" x14ac:dyDescent="0.2">
      <c r="B596" s="33"/>
      <c r="C596" s="40"/>
      <c r="D596" s="33"/>
      <c r="E596" s="33"/>
      <c r="F596" s="33"/>
      <c r="G596" s="33"/>
      <c r="H596" s="33"/>
      <c r="I596" s="33"/>
    </row>
    <row r="597" spans="2:9" x14ac:dyDescent="0.2">
      <c r="B597" s="33"/>
      <c r="C597" s="40"/>
      <c r="D597" s="33"/>
      <c r="E597" s="33"/>
      <c r="F597" s="33"/>
      <c r="G597" s="33"/>
      <c r="H597" s="33"/>
      <c r="I597" s="33"/>
    </row>
    <row r="598" spans="2:9" x14ac:dyDescent="0.2">
      <c r="B598" s="33"/>
      <c r="C598" s="40"/>
      <c r="D598" s="33"/>
      <c r="E598" s="33"/>
      <c r="F598" s="33"/>
      <c r="G598" s="33"/>
      <c r="H598" s="33"/>
      <c r="I598" s="33"/>
    </row>
  </sheetData>
  <sheetProtection password="8827" sheet="1" objects="1" scenarios="1"/>
  <mergeCells count="8">
    <mergeCell ref="B21:B23"/>
    <mergeCell ref="C21:C23"/>
    <mergeCell ref="I21:I23"/>
    <mergeCell ref="D3:H3"/>
    <mergeCell ref="D4:J4"/>
    <mergeCell ref="C8:I8"/>
    <mergeCell ref="D11:I11"/>
    <mergeCell ref="D9:I9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B869-4BA3-4AE2-9FDF-B3ABEEBE47A2}">
  <sheetPr codeName="Foglio4"/>
  <dimension ref="A1:W1079"/>
  <sheetViews>
    <sheetView topLeftCell="A8" workbookViewId="0">
      <selection activeCell="J19" sqref="J19"/>
    </sheetView>
  </sheetViews>
  <sheetFormatPr defaultRowHeight="12.75" x14ac:dyDescent="0.2"/>
  <cols>
    <col min="1" max="1" width="7.7109375" style="1" customWidth="1"/>
    <col min="2" max="2" width="9.42578125" style="1" customWidth="1"/>
    <col min="3" max="3" width="15.140625" style="44" customWidth="1"/>
    <col min="4" max="4" width="15.28515625" style="1" hidden="1" customWidth="1"/>
    <col min="5" max="5" width="11.42578125" style="1" hidden="1" customWidth="1"/>
    <col min="6" max="6" width="13.42578125" style="1" hidden="1" customWidth="1"/>
    <col min="7" max="7" width="19" style="1" bestFit="1" customWidth="1"/>
    <col min="8" max="8" width="11.85546875" style="1" hidden="1" customWidth="1"/>
    <col min="9" max="9" width="16" style="1" customWidth="1"/>
    <col min="10" max="10" width="15.5703125" style="1" customWidth="1"/>
    <col min="11" max="11" width="4" style="1" hidden="1" customWidth="1"/>
    <col min="12" max="12" width="12.28515625" style="1" hidden="1" customWidth="1"/>
    <col min="13" max="13" width="12.7109375" style="1" hidden="1" customWidth="1"/>
    <col min="14" max="14" width="12.28515625" style="1" hidden="1" customWidth="1"/>
    <col min="15" max="15" width="10.28515625" style="1" hidden="1" customWidth="1"/>
    <col min="16" max="16" width="13.28515625" style="1" customWidth="1"/>
    <col min="17" max="18" width="0" style="1" hidden="1" customWidth="1"/>
    <col min="19" max="19" width="12" style="1" customWidth="1"/>
    <col min="20" max="20" width="0" style="1" hidden="1" customWidth="1"/>
    <col min="21" max="21" width="1" style="1" hidden="1" customWidth="1"/>
    <col min="22" max="23" width="9.28515625" style="1" bestFit="1" customWidth="1"/>
    <col min="24" max="16384" width="9.140625" style="1"/>
  </cols>
  <sheetData>
    <row r="1" spans="1:16" ht="15" hidden="1" x14ac:dyDescent="0.2">
      <c r="B1" s="2">
        <f>D18+0.074%</f>
        <v>3.7239999999999995E-2</v>
      </c>
      <c r="C1" s="3"/>
      <c r="D1" s="3"/>
      <c r="E1" s="3"/>
      <c r="F1" s="3"/>
      <c r="G1" s="3"/>
      <c r="H1" s="3"/>
      <c r="I1" s="3"/>
      <c r="J1" s="3"/>
      <c r="K1" s="4"/>
    </row>
    <row r="2" spans="1:16" ht="15.75" x14ac:dyDescent="0.25">
      <c r="A2" s="115">
        <f>ROUND(D17/((((1+J19)^J17)-1)/(J19*((1+J19)^J17))),2)</f>
        <v>674.05</v>
      </c>
      <c r="B2" s="121" t="s">
        <v>31</v>
      </c>
      <c r="D2" s="3"/>
      <c r="E2" s="3"/>
      <c r="F2" s="3"/>
      <c r="H2" s="3"/>
      <c r="I2" s="3"/>
      <c r="J2" s="3"/>
      <c r="K2" s="4"/>
    </row>
    <row r="3" spans="1:16" ht="15.75" x14ac:dyDescent="0.25">
      <c r="A3" s="115"/>
      <c r="B3" s="121"/>
      <c r="D3" s="3"/>
      <c r="E3" s="3"/>
      <c r="F3" s="3"/>
      <c r="H3" s="3"/>
      <c r="I3" s="3"/>
      <c r="J3" s="3"/>
      <c r="K3" s="4"/>
    </row>
    <row r="4" spans="1:16" ht="15" x14ac:dyDescent="0.2">
      <c r="A4" s="5"/>
      <c r="B4" s="3"/>
      <c r="C4" s="3"/>
      <c r="D4" s="3"/>
      <c r="E4" s="3"/>
      <c r="F4" s="3"/>
      <c r="G4" s="3"/>
      <c r="H4" s="3"/>
      <c r="I4" s="3"/>
      <c r="J4" s="3"/>
      <c r="K4" s="4"/>
    </row>
    <row r="5" spans="1:16" ht="15" x14ac:dyDescent="0.2">
      <c r="A5" s="5"/>
      <c r="B5" s="3"/>
      <c r="C5" s="3"/>
      <c r="D5" s="160"/>
      <c r="E5" s="160"/>
      <c r="F5" s="160"/>
      <c r="G5" s="160"/>
      <c r="H5" s="160"/>
      <c r="I5" s="70"/>
      <c r="J5"/>
      <c r="K5" s="54"/>
    </row>
    <row r="6" spans="1:16" ht="15" x14ac:dyDescent="0.2">
      <c r="A6" s="5"/>
      <c r="B6" s="3"/>
      <c r="C6" s="3"/>
      <c r="D6" s="160"/>
      <c r="E6" s="160"/>
      <c r="F6" s="160"/>
      <c r="G6" s="160"/>
      <c r="H6" s="160"/>
      <c r="I6" s="160"/>
      <c r="J6" s="160"/>
      <c r="K6" s="160"/>
    </row>
    <row r="7" spans="1:16" ht="15" x14ac:dyDescent="0.2">
      <c r="A7" s="5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6" ht="15" x14ac:dyDescent="0.2">
      <c r="A8" s="5"/>
      <c r="B8" s="3"/>
      <c r="C8" s="3"/>
      <c r="D8" s="3"/>
      <c r="E8" s="3"/>
      <c r="F8" s="3"/>
      <c r="G8" s="3"/>
      <c r="H8" s="3"/>
      <c r="I8" s="3"/>
      <c r="J8" s="3"/>
      <c r="K8" s="4"/>
    </row>
    <row r="9" spans="1:16" ht="15" x14ac:dyDescent="0.2">
      <c r="A9" s="5"/>
      <c r="B9" s="3"/>
      <c r="C9" s="3"/>
      <c r="D9" s="3"/>
      <c r="E9" s="3"/>
      <c r="F9" s="3"/>
      <c r="G9" s="3"/>
      <c r="H9" s="3"/>
      <c r="I9" s="3"/>
      <c r="J9" s="3"/>
      <c r="K9" s="4"/>
    </row>
    <row r="10" spans="1:16" ht="24" customHeight="1" x14ac:dyDescent="0.2">
      <c r="C10" s="161" t="s">
        <v>32</v>
      </c>
      <c r="D10" s="161"/>
      <c r="E10" s="161"/>
      <c r="F10" s="161"/>
      <c r="G10" s="161"/>
      <c r="H10" s="161"/>
      <c r="I10" s="161"/>
      <c r="J10" s="161"/>
      <c r="K10" s="4"/>
      <c r="L10" s="4"/>
      <c r="M10" s="4"/>
      <c r="N10" s="4"/>
    </row>
    <row r="11" spans="1:16" ht="20.25" x14ac:dyDescent="0.3">
      <c r="A11" s="5" t="e">
        <f>ROUND(H16/((((1+K18)^K16)-1)/(K18*((1+K18)^K16))),0)</f>
        <v>#DIV/0!</v>
      </c>
      <c r="C11" s="55" t="s">
        <v>21</v>
      </c>
      <c r="D11" s="182" t="e">
        <f>FISSO!#REF!</f>
        <v>#REF!</v>
      </c>
      <c r="E11" s="183"/>
      <c r="F11" s="183"/>
      <c r="G11" s="183"/>
      <c r="H11" s="183"/>
      <c r="I11" s="183"/>
      <c r="J11" s="183"/>
      <c r="K11" s="184"/>
      <c r="L11" s="4"/>
      <c r="M11" s="4"/>
      <c r="N11" s="4"/>
    </row>
    <row r="12" spans="1:16" s="66" customFormat="1" ht="17.25" customHeight="1" x14ac:dyDescent="0.2">
      <c r="C12" s="59" t="s">
        <v>22</v>
      </c>
      <c r="D12" s="62" t="e">
        <f>FISSO!#REF!</f>
        <v>#REF!</v>
      </c>
      <c r="E12" s="62"/>
      <c r="F12" s="62"/>
      <c r="G12" s="62" t="e">
        <f>FISSO!#REF!</f>
        <v>#REF!</v>
      </c>
      <c r="I12" s="61" t="s">
        <v>23</v>
      </c>
      <c r="J12" s="65" t="e">
        <f>FISSO!#REF!</f>
        <v>#REF!</v>
      </c>
      <c r="K12" s="67"/>
    </row>
    <row r="13" spans="1:16" s="66" customFormat="1" ht="17.25" customHeight="1" x14ac:dyDescent="0.2">
      <c r="C13" s="60" t="s">
        <v>24</v>
      </c>
      <c r="D13" s="162" t="e">
        <f>FISSO!#REF!</f>
        <v>#REF!</v>
      </c>
      <c r="E13" s="163"/>
      <c r="F13" s="163"/>
      <c r="G13" s="163"/>
      <c r="H13" s="163"/>
      <c r="I13" s="163"/>
      <c r="J13" s="164"/>
      <c r="K13" s="68"/>
    </row>
    <row r="14" spans="1:16" s="66" customFormat="1" ht="17.25" customHeight="1" x14ac:dyDescent="0.2">
      <c r="C14" s="59" t="s">
        <v>25</v>
      </c>
      <c r="D14" s="64" t="e">
        <f>FISSO!#REF!</f>
        <v>#REF!</v>
      </c>
      <c r="E14" s="82"/>
      <c r="F14" s="82"/>
      <c r="G14" s="82" t="e">
        <f>FISSO!#REF!</f>
        <v>#REF!</v>
      </c>
    </row>
    <row r="15" spans="1:16" ht="15" x14ac:dyDescent="0.2">
      <c r="B15" s="3"/>
      <c r="C15" s="3"/>
      <c r="D15" s="3"/>
      <c r="E15" s="3"/>
      <c r="F15" s="3"/>
      <c r="G15" s="3"/>
      <c r="H15" s="3"/>
      <c r="I15" s="3"/>
      <c r="J15" s="3"/>
    </row>
    <row r="16" spans="1:16" ht="15.75" thickBot="1" x14ac:dyDescent="0.25">
      <c r="B16" s="3"/>
      <c r="C16" s="3"/>
      <c r="D16" s="3"/>
      <c r="E16" s="3"/>
      <c r="F16" s="3"/>
      <c r="G16" s="3"/>
      <c r="H16" s="3"/>
      <c r="I16" s="3"/>
      <c r="J16" s="3"/>
      <c r="P16" s="33"/>
    </row>
    <row r="17" spans="1:21" ht="16.5" x14ac:dyDescent="0.35">
      <c r="B17" s="6"/>
      <c r="C17" s="7" t="s">
        <v>2</v>
      </c>
      <c r="D17" s="8">
        <f>FISSO!D13</f>
        <v>50000</v>
      </c>
      <c r="E17" s="83"/>
      <c r="F17" s="83"/>
      <c r="G17" s="83">
        <f>FISSO!D13</f>
        <v>50000</v>
      </c>
      <c r="I17" s="7" t="s">
        <v>3</v>
      </c>
      <c r="J17" s="9">
        <f>FISSO!C16*12</f>
        <v>84</v>
      </c>
      <c r="P17" s="98"/>
    </row>
    <row r="18" spans="1:21" ht="16.5" x14ac:dyDescent="0.35">
      <c r="A18" s="1">
        <f>IF(D19="a",1,IF(D19="s",2,IF(D19="q",3,IF(D19="t",4,IF(D19="b",6,IF(D19="m",12,0))))))</f>
        <v>12</v>
      </c>
      <c r="B18" s="6"/>
      <c r="C18" s="10" t="s">
        <v>4</v>
      </c>
      <c r="D18" s="11">
        <f>FISSO!F16</f>
        <v>3.6499999999999998E-2</v>
      </c>
      <c r="E18" s="84"/>
      <c r="F18" s="84"/>
      <c r="G18" s="84">
        <f>FISSO!F16</f>
        <v>3.6499999999999998E-2</v>
      </c>
      <c r="I18" s="10" t="s">
        <v>5</v>
      </c>
      <c r="J18" s="12">
        <f>ROUND(D17/((((1+J19)^J17)-1)/(J19*((1+J19)^J17))),2)</f>
        <v>674.05</v>
      </c>
      <c r="P18" s="99"/>
    </row>
    <row r="19" spans="1:21" ht="16.5" x14ac:dyDescent="0.35">
      <c r="B19" s="6"/>
      <c r="C19" s="10" t="s">
        <v>6</v>
      </c>
      <c r="D19" s="13" t="s">
        <v>18</v>
      </c>
      <c r="E19" s="85"/>
      <c r="F19" s="85"/>
      <c r="G19" s="85" t="s">
        <v>18</v>
      </c>
      <c r="I19" s="10" t="str">
        <f>IF(D19="a","Tasso annuo",IF(D19="s","Tasso semestrale",IF(D19="q","Tasso quadrimestrale",IF(D19="t","Tasso trimestrale",IF(D19="b","Tasso semestrale",IF(D19="m","Tasso mensile",0))))))</f>
        <v>Tasso mensile</v>
      </c>
      <c r="J19" s="14">
        <f>((1+G18)^(1/A18))-1</f>
        <v>2.9919380133611728E-3</v>
      </c>
      <c r="P19" s="100"/>
    </row>
    <row r="20" spans="1:21" ht="17.25" thickBot="1" x14ac:dyDescent="0.4">
      <c r="B20" s="6"/>
      <c r="C20" s="15" t="s">
        <v>7</v>
      </c>
      <c r="D20" s="50" t="e">
        <f>FISSO!#REF!</f>
        <v>#REF!</v>
      </c>
      <c r="E20" s="86"/>
      <c r="F20" s="86"/>
      <c r="G20" s="86" t="e">
        <f>FISSO!#REF!</f>
        <v>#REF!</v>
      </c>
      <c r="I20" s="15" t="s">
        <v>8</v>
      </c>
      <c r="J20" s="120" t="e">
        <f>FISSO!#REF!</f>
        <v>#REF!</v>
      </c>
      <c r="P20" s="101"/>
    </row>
    <row r="21" spans="1:21" ht="15.75" thickBot="1" x14ac:dyDescent="0.35">
      <c r="B21" s="6"/>
      <c r="C21" s="17"/>
      <c r="D21" s="6"/>
      <c r="E21" s="6"/>
      <c r="F21" s="6"/>
      <c r="G21" s="6"/>
      <c r="H21" s="6"/>
      <c r="I21" s="6"/>
      <c r="J21" s="6"/>
    </row>
    <row r="22" spans="1:21" ht="18" customHeight="1" thickBot="1" x14ac:dyDescent="0.35">
      <c r="B22" s="6"/>
      <c r="C22" s="17" t="s">
        <v>9</v>
      </c>
      <c r="D22" s="18" t="s">
        <v>9</v>
      </c>
      <c r="E22" s="18"/>
      <c r="F22" s="18"/>
      <c r="G22" s="18"/>
      <c r="H22" s="6"/>
      <c r="I22" s="6"/>
      <c r="J22" s="6"/>
      <c r="L22" s="168" t="s">
        <v>28</v>
      </c>
      <c r="M22" s="169"/>
      <c r="N22" s="170"/>
      <c r="P22" s="168" t="s">
        <v>28</v>
      </c>
      <c r="Q22" s="169"/>
      <c r="R22" s="169"/>
      <c r="S22" s="170"/>
    </row>
    <row r="23" spans="1:21" s="19" customFormat="1" ht="13.5" customHeight="1" x14ac:dyDescent="0.2">
      <c r="B23" s="151" t="s">
        <v>10</v>
      </c>
      <c r="C23" s="151" t="s">
        <v>11</v>
      </c>
      <c r="D23" s="171" t="s">
        <v>27</v>
      </c>
      <c r="E23" s="71"/>
      <c r="F23" s="71"/>
      <c r="G23" s="171" t="s">
        <v>27</v>
      </c>
      <c r="H23" s="88"/>
      <c r="I23" s="174" t="s">
        <v>26</v>
      </c>
      <c r="J23" s="171" t="s">
        <v>5</v>
      </c>
      <c r="K23" s="1"/>
      <c r="L23" s="177" t="s">
        <v>14</v>
      </c>
      <c r="M23" s="79"/>
      <c r="N23" s="174" t="s">
        <v>29</v>
      </c>
      <c r="P23" s="177" t="s">
        <v>14</v>
      </c>
      <c r="Q23" s="93"/>
      <c r="R23" s="93"/>
      <c r="S23" s="174" t="s">
        <v>29</v>
      </c>
    </row>
    <row r="24" spans="1:21" s="19" customFormat="1" ht="11.25" customHeight="1" x14ac:dyDescent="0.2">
      <c r="B24" s="152" t="s">
        <v>9</v>
      </c>
      <c r="C24" s="185"/>
      <c r="D24" s="172"/>
      <c r="E24" s="72"/>
      <c r="F24" s="72"/>
      <c r="G24" s="172"/>
      <c r="H24" s="89"/>
      <c r="I24" s="175"/>
      <c r="J24" s="172"/>
      <c r="K24" s="1"/>
      <c r="L24" s="178"/>
      <c r="M24" s="80"/>
      <c r="N24" s="175"/>
      <c r="P24" s="178"/>
      <c r="Q24" s="94"/>
      <c r="R24" s="94"/>
      <c r="S24" s="175"/>
    </row>
    <row r="25" spans="1:21" ht="24.75" customHeight="1" thickBot="1" x14ac:dyDescent="0.25">
      <c r="B25" s="153"/>
      <c r="C25" s="186"/>
      <c r="D25" s="173"/>
      <c r="E25" s="73"/>
      <c r="F25" s="73"/>
      <c r="G25" s="173"/>
      <c r="H25" s="90"/>
      <c r="I25" s="176"/>
      <c r="J25" s="173"/>
      <c r="L25" s="179"/>
      <c r="M25" s="81"/>
      <c r="N25" s="176"/>
      <c r="P25" s="179"/>
      <c r="Q25" s="95"/>
      <c r="R25" s="95"/>
      <c r="S25" s="175"/>
    </row>
    <row r="26" spans="1:21" ht="15" customHeight="1" x14ac:dyDescent="0.3">
      <c r="B26" s="23">
        <f>IF($J$17=0,"",1)</f>
        <v>1</v>
      </c>
      <c r="C26" s="51" t="e">
        <f>D20</f>
        <v>#REF!</v>
      </c>
      <c r="D26" s="25">
        <f>IF(B26="Totale",SUM($D25:D$26),IF(B26="","",IF(B26=$J$17,$D$17-(SUM($D25:D$26)),(($A$2*(1/((1+$J$19)^($J$17-B25))))))))</f>
        <v>524.45347579003715</v>
      </c>
      <c r="E26" s="25">
        <f>ROUND(D26,2)</f>
        <v>524.45000000000005</v>
      </c>
      <c r="F26" s="25">
        <f t="shared" ref="F26:F57" si="0">IF(B26="totale","",SUM(F25+E26))</f>
        <v>524.45000000000005</v>
      </c>
      <c r="G26" s="25">
        <f>IF(B27="totale",$D$17-F25,IF(B26="","",IF(B26="totale",SUM(G25:G$26),E26)))</f>
        <v>524.45000000000005</v>
      </c>
      <c r="H26" s="24">
        <f>IF(B26="Totale",SUM($H25:H$26),IF(B26="","",(($J$18-D26))))</f>
        <v>149.59652420996281</v>
      </c>
      <c r="I26" s="25">
        <f>IF(B26="totale",SUM(I25:$I$26),IF(B26="","",$J$18-G26))</f>
        <v>149.59999999999991</v>
      </c>
      <c r="J26" s="26">
        <f>IF(B26="Totale",SUM(J25:J$26),IF(B26="","",G26+I26))</f>
        <v>674.05</v>
      </c>
      <c r="K26" s="1">
        <f t="shared" ref="K26:K57" si="1">IF(B26="Totale",H26,0)</f>
        <v>0</v>
      </c>
      <c r="L26" s="76">
        <f>IF(B26="totale",SUM(L25:L$26),IF(B26="","",1/$D$18*FISSO!$D$16*I26))</f>
        <v>88.120547945205431</v>
      </c>
      <c r="M26" s="76">
        <f>IF(B26="Totale",SUM(M25:M$26),ROUND(L26,2))</f>
        <v>88.12</v>
      </c>
      <c r="N26" s="76">
        <f>IF(B26="totale",SUM(N25:N$26),IF(B26="","",1/$D$18*FISSO!$E$16*I26))</f>
        <v>61.479452054794486</v>
      </c>
      <c r="O26" s="75">
        <f>L26+N26</f>
        <v>149.59999999999991</v>
      </c>
      <c r="P26" s="113">
        <f>IF(B26="","",M26)</f>
        <v>88.12</v>
      </c>
      <c r="Q26" s="75" t="e">
        <f>P26+#REF!</f>
        <v>#REF!</v>
      </c>
      <c r="R26" s="75" t="e">
        <f t="shared" ref="R26:R57" si="2">H26-Q26</f>
        <v>#REF!</v>
      </c>
      <c r="S26" s="118">
        <f t="shared" ref="S26:S85" si="3">IF(B26="","",I26-P26)</f>
        <v>61.479999999999905</v>
      </c>
      <c r="T26" s="75">
        <f>P26+S26</f>
        <v>149.59999999999991</v>
      </c>
      <c r="U26" s="75">
        <f>T26-I26</f>
        <v>0</v>
      </c>
    </row>
    <row r="27" spans="1:21" ht="15" customHeight="1" x14ac:dyDescent="0.3">
      <c r="B27" s="27">
        <f t="shared" ref="B27:B86" si="4">IF($J$17=0,"",IF($J$17&lt;&gt;B26,IF(B26="Totale","",IF(B26="","",B26+1)),"Totale"))</f>
        <v>2</v>
      </c>
      <c r="C27" s="52" t="e">
        <f t="shared" ref="C27:C58" si="5">IF($D$19="s",IF($J$17&lt;&gt;B26,IF(B26="Totale","",IF(B26="","",DATE(YEAR(C26),MONTH(C26)+6,DAY(C26)))),""),IF($J$17&lt;&gt;B26,IF(B26="Totale","",IF(B26="","",DATE(YEAR(C26),MONTH(C26)+1,DAY(C26)))),""))</f>
        <v>#REF!</v>
      </c>
      <c r="D27" s="24">
        <f>IF(B27="Totale",SUM($D26:D$26),IF(B27="","",IF(B27=$J$17,$D$17-(SUM($D26:D$26)),(($A$2*(1/((1+$J$19)^($J$17-B26))))))))</f>
        <v>526.02260808049266</v>
      </c>
      <c r="E27" s="25">
        <f t="shared" ref="E27:E90" si="6">ROUND(D27,2)</f>
        <v>526.02</v>
      </c>
      <c r="F27" s="25">
        <f t="shared" si="0"/>
        <v>1050.47</v>
      </c>
      <c r="G27" s="25">
        <f>IF(B28="totale",$D$17-F26,IF(B27="","",IF(B27="totale",SUM(G$26:G26),E27)))</f>
        <v>526.02</v>
      </c>
      <c r="H27" s="24">
        <f>IF(B27="Totale",SUM($H$26:H26),IF(B27="","",(($J$18-D27))))</f>
        <v>148.02739191950729</v>
      </c>
      <c r="I27" s="25">
        <f>IF(B27="totale",SUM(I$26:$I26),IF(B27="","",$J$18-G27))</f>
        <v>148.02999999999997</v>
      </c>
      <c r="J27" s="26">
        <f>IF(B27="Totale",SUM(J26:J$26),IF(B27="","",G27+I27))</f>
        <v>674.05</v>
      </c>
      <c r="K27" s="1">
        <f t="shared" si="1"/>
        <v>0</v>
      </c>
      <c r="L27" s="76">
        <f>IF(B27="totale",SUM(L26:L$26),IF(B27="","",1/$D$18*FISSO!$D$16*I27))</f>
        <v>87.195753424657525</v>
      </c>
      <c r="M27" s="76">
        <f>IF(B27="Totale",SUM(M26:M$26),ROUND(L27,2))</f>
        <v>87.2</v>
      </c>
      <c r="N27" s="76">
        <f>IF(B27="totale",SUM(N26:N$26),IF(B27="","",1/$D$18*FISSO!$E$16*I27))</f>
        <v>60.834246575342462</v>
      </c>
      <c r="O27" s="75">
        <f t="shared" ref="O27:O86" si="7">L27+N27</f>
        <v>148.02999999999997</v>
      </c>
      <c r="P27" s="113">
        <f t="shared" ref="P27:P90" si="8">IF(B27="","",M27)</f>
        <v>87.2</v>
      </c>
      <c r="Q27" s="75" t="e">
        <f>P27+#REF!</f>
        <v>#REF!</v>
      </c>
      <c r="R27" s="75" t="e">
        <f t="shared" si="2"/>
        <v>#REF!</v>
      </c>
      <c r="S27" s="118">
        <f t="shared" si="3"/>
        <v>60.82999999999997</v>
      </c>
      <c r="T27" s="75">
        <f t="shared" ref="T27:T90" si="9">P27+S27</f>
        <v>148.02999999999997</v>
      </c>
      <c r="U27" s="75">
        <f t="shared" ref="U27:U90" si="10">T27-I27</f>
        <v>0</v>
      </c>
    </row>
    <row r="28" spans="1:21" ht="15.75" customHeight="1" x14ac:dyDescent="0.3">
      <c r="B28" s="27">
        <f t="shared" si="4"/>
        <v>3</v>
      </c>
      <c r="C28" s="52" t="e">
        <f t="shared" si="5"/>
        <v>#REF!</v>
      </c>
      <c r="D28" s="24">
        <f>IF(B28="Totale",SUM($D$26:D27),IF(B28="","",IF(B28=$J$17,$D$17-(SUM($D$26:D27)),(($A$2*(1/((1+$J$19)^($J$17-B27))))))))</f>
        <v>527.59643511749607</v>
      </c>
      <c r="E28" s="25">
        <f t="shared" si="6"/>
        <v>527.6</v>
      </c>
      <c r="F28" s="25">
        <f t="shared" si="0"/>
        <v>1578.0700000000002</v>
      </c>
      <c r="G28" s="25">
        <f>IF(B29="totale",$D$17-F27,IF(B28="","",IF(B28="totale",SUM(G$26:G27),E28)))</f>
        <v>527.6</v>
      </c>
      <c r="H28" s="24">
        <f>IF(B28="Totale",SUM($H$26:H27),IF(B28="","",(($J$18-D28))))</f>
        <v>146.45356488250388</v>
      </c>
      <c r="I28" s="25">
        <f>IF(B28="totale",SUM(I$26:$I27),IF(B28="","",$J$18-G28))</f>
        <v>146.44999999999993</v>
      </c>
      <c r="J28" s="26">
        <f>IF(B28="Totale",SUM(J$26:J27),IF(B28="","",G28+I28))</f>
        <v>674.05</v>
      </c>
      <c r="K28" s="1">
        <f t="shared" si="1"/>
        <v>0</v>
      </c>
      <c r="L28" s="76">
        <f>IF(B28="totale",SUM(L$26:L27),IF(B28="","",1/$D$18*FISSO!$D$16*I28))</f>
        <v>86.26506849315065</v>
      </c>
      <c r="M28" s="76">
        <f>IF(B28="Totale",SUM(M$26:M27),ROUND(L28,2))</f>
        <v>86.27</v>
      </c>
      <c r="N28" s="76">
        <f>IF(B28="totale",SUM(N$26:N27),IF(B28="","",1/$D$18*FISSO!$E$16*I28))</f>
        <v>60.184931506849288</v>
      </c>
      <c r="O28" s="75">
        <f t="shared" si="7"/>
        <v>146.44999999999993</v>
      </c>
      <c r="P28" s="113">
        <f t="shared" si="8"/>
        <v>86.27</v>
      </c>
      <c r="Q28" s="75" t="e">
        <f>P28+#REF!</f>
        <v>#REF!</v>
      </c>
      <c r="R28" s="75" t="e">
        <f t="shared" si="2"/>
        <v>#REF!</v>
      </c>
      <c r="S28" s="118">
        <f t="shared" si="3"/>
        <v>60.179999999999936</v>
      </c>
      <c r="T28" s="75">
        <f t="shared" si="9"/>
        <v>146.44999999999993</v>
      </c>
      <c r="U28" s="75">
        <f t="shared" si="10"/>
        <v>0</v>
      </c>
    </row>
    <row r="29" spans="1:21" ht="15" x14ac:dyDescent="0.3">
      <c r="B29" s="27">
        <f t="shared" si="4"/>
        <v>4</v>
      </c>
      <c r="C29" s="52" t="e">
        <f t="shared" si="5"/>
        <v>#REF!</v>
      </c>
      <c r="D29" s="24">
        <f>IF(B29="Totale",SUM($D$26:D28),IF(B29="","",IF(B29=$J$17,$D$17-(SUM($D$26:D28)),(($A$2*(1/((1+$J$19)^($J$17-B28))))))))</f>
        <v>529.17497094743794</v>
      </c>
      <c r="E29" s="25">
        <f t="shared" si="6"/>
        <v>529.16999999999996</v>
      </c>
      <c r="F29" s="25">
        <f t="shared" si="0"/>
        <v>2107.2400000000002</v>
      </c>
      <c r="G29" s="25">
        <f>IF(B30="totale",$D$17-F28,IF(B29="","",IF(B29="totale",SUM(G$26:G28),E29)))</f>
        <v>529.16999999999996</v>
      </c>
      <c r="H29" s="24">
        <f>IF(B29="Totale",SUM($H$26:H28),IF(B29="","",(($J$18-D29))))</f>
        <v>144.87502905256201</v>
      </c>
      <c r="I29" s="25">
        <f>IF(B29="totale",SUM(I$26:$I28),IF(B29="","",$J$18-G29))</f>
        <v>144.88</v>
      </c>
      <c r="J29" s="26">
        <f>IF(B29="Totale",SUM(J$26:J28),IF(B29="","",G29+I29))</f>
        <v>674.05</v>
      </c>
      <c r="K29" s="1">
        <f t="shared" si="1"/>
        <v>0</v>
      </c>
      <c r="L29" s="76">
        <f>IF(B29="totale",SUM(L$26:L28),IF(B29="","",1/$D$18*FISSO!$D$16*I29))</f>
        <v>85.340273972602745</v>
      </c>
      <c r="M29" s="76">
        <f>IF(B29="Totale",SUM(M$26:M28),ROUND(L29,2))</f>
        <v>85.34</v>
      </c>
      <c r="N29" s="76">
        <f>IF(B29="totale",SUM(N$26:N28),IF(B29="","",1/$D$18*FISSO!$E$16*I29))</f>
        <v>59.539726027397265</v>
      </c>
      <c r="O29" s="75">
        <f t="shared" si="7"/>
        <v>144.88</v>
      </c>
      <c r="P29" s="113">
        <f t="shared" si="8"/>
        <v>85.34</v>
      </c>
      <c r="Q29" s="75" t="e">
        <f>P29+#REF!</f>
        <v>#REF!</v>
      </c>
      <c r="R29" s="75" t="e">
        <f t="shared" si="2"/>
        <v>#REF!</v>
      </c>
      <c r="S29" s="118">
        <f t="shared" si="3"/>
        <v>59.539999999999992</v>
      </c>
      <c r="T29" s="75">
        <f t="shared" si="9"/>
        <v>144.88</v>
      </c>
      <c r="U29" s="75">
        <f t="shared" si="10"/>
        <v>0</v>
      </c>
    </row>
    <row r="30" spans="1:21" ht="15" x14ac:dyDescent="0.3">
      <c r="B30" s="27">
        <f t="shared" si="4"/>
        <v>5</v>
      </c>
      <c r="C30" s="52" t="e">
        <f t="shared" si="5"/>
        <v>#REF!</v>
      </c>
      <c r="D30" s="24">
        <f>IF(B30="Totale",SUM($D$26:D29),IF(B30="","",IF(B30=$J$17,$D$17-(SUM($D$26:D29)),(($A$2*(1/((1+$J$19)^($J$17-B29))))))))</f>
        <v>530.75822965873476</v>
      </c>
      <c r="E30" s="25">
        <f t="shared" si="6"/>
        <v>530.76</v>
      </c>
      <c r="F30" s="25">
        <f t="shared" si="0"/>
        <v>2638</v>
      </c>
      <c r="G30" s="25">
        <f>IF(B31="totale",$D$17-F29,IF(B30="","",IF(B30="totale",SUM(G$26:G29),E30)))</f>
        <v>530.76</v>
      </c>
      <c r="H30" s="24">
        <f>IF(B30="Totale",SUM($H$26:H29),IF(B30="","",(($J$18-D30))))</f>
        <v>143.29177034126519</v>
      </c>
      <c r="I30" s="25">
        <f>IF(B30="totale",SUM(I$26:$I29),IF(B30="","",$J$18-G30))</f>
        <v>143.28999999999996</v>
      </c>
      <c r="J30" s="26">
        <f>IF(B30="Totale",SUM(J$26:J29),IF(B30="","",G30+I30))</f>
        <v>674.05</v>
      </c>
      <c r="K30" s="1">
        <f t="shared" si="1"/>
        <v>0</v>
      </c>
      <c r="L30" s="76">
        <f>IF(B30="totale",SUM(L$26:L29),IF(B30="","",1/$D$18*FISSO!$D$16*I30))</f>
        <v>84.403698630136972</v>
      </c>
      <c r="M30" s="76">
        <f>IF(B30="Totale",SUM(M$26:M29),ROUND(L30,2))</f>
        <v>84.4</v>
      </c>
      <c r="N30" s="76">
        <f>IF(B30="totale",SUM(N$26:N29),IF(B30="","",1/$D$18*FISSO!$E$16*I30))</f>
        <v>58.886301369863006</v>
      </c>
      <c r="O30" s="75">
        <f t="shared" si="7"/>
        <v>143.28999999999996</v>
      </c>
      <c r="P30" s="113">
        <f t="shared" si="8"/>
        <v>84.4</v>
      </c>
      <c r="Q30" s="75" t="e">
        <f>P30+#REF!</f>
        <v>#REF!</v>
      </c>
      <c r="R30" s="75" t="e">
        <f t="shared" si="2"/>
        <v>#REF!</v>
      </c>
      <c r="S30" s="118">
        <f t="shared" si="3"/>
        <v>58.889999999999958</v>
      </c>
      <c r="T30" s="75">
        <f t="shared" si="9"/>
        <v>143.28999999999996</v>
      </c>
      <c r="U30" s="75">
        <f t="shared" si="10"/>
        <v>0</v>
      </c>
    </row>
    <row r="31" spans="1:21" ht="15" x14ac:dyDescent="0.3">
      <c r="B31" s="27">
        <f t="shared" si="4"/>
        <v>6</v>
      </c>
      <c r="C31" s="52" t="e">
        <f t="shared" si="5"/>
        <v>#REF!</v>
      </c>
      <c r="D31" s="24">
        <f>IF(B31="Totale",SUM($D$26:D30),IF(B31="","",IF(B31=$J$17,$D$17-(SUM($D$26:D30)),(($A$2*(1/((1+$J$19)^($J$17-B30))))))))</f>
        <v>532.34622538195492</v>
      </c>
      <c r="E31" s="25">
        <f t="shared" si="6"/>
        <v>532.35</v>
      </c>
      <c r="F31" s="25">
        <f t="shared" si="0"/>
        <v>3170.35</v>
      </c>
      <c r="G31" s="25">
        <f>IF(B32="totale",$D$17-F30,IF(B31="","",IF(B31="totale",SUM(G$26:G30),E31)))</f>
        <v>532.35</v>
      </c>
      <c r="H31" s="24">
        <f>IF(B31="Totale",SUM($H$26:H30),IF(B31="","",(($J$18-D31))))</f>
        <v>141.70377461804503</v>
      </c>
      <c r="I31" s="25">
        <f>IF(B31="totale",SUM(I$26:$I30),IF(B31="","",$J$18-G31))</f>
        <v>141.69999999999993</v>
      </c>
      <c r="J31" s="26">
        <f>IF(B31="Totale",SUM(J$26:J30),IF(B31="","",G31+I31))</f>
        <v>674.05</v>
      </c>
      <c r="K31" s="1">
        <f t="shared" si="1"/>
        <v>0</v>
      </c>
      <c r="L31" s="76">
        <f>IF(B31="totale",SUM(L$26:L30),IF(B31="","",1/$D$18*FISSO!$D$16*I31))</f>
        <v>83.4671232876712</v>
      </c>
      <c r="M31" s="76">
        <f>IF(B31="Totale",SUM(M$26:M30),ROUND(L31,2))</f>
        <v>83.47</v>
      </c>
      <c r="N31" s="76">
        <f>IF(B31="totale",SUM(N$26:N30),IF(B31="","",1/$D$18*FISSO!$E$16*I31))</f>
        <v>58.232876712328746</v>
      </c>
      <c r="O31" s="75">
        <f t="shared" si="7"/>
        <v>141.69999999999993</v>
      </c>
      <c r="P31" s="113">
        <f t="shared" si="8"/>
        <v>83.47</v>
      </c>
      <c r="Q31" s="75" t="e">
        <f>P31+#REF!</f>
        <v>#REF!</v>
      </c>
      <c r="R31" s="75" t="e">
        <f t="shared" si="2"/>
        <v>#REF!</v>
      </c>
      <c r="S31" s="118">
        <f t="shared" si="3"/>
        <v>58.229999999999933</v>
      </c>
      <c r="T31" s="75">
        <f t="shared" si="9"/>
        <v>141.69999999999993</v>
      </c>
      <c r="U31" s="75">
        <f t="shared" si="10"/>
        <v>0</v>
      </c>
    </row>
    <row r="32" spans="1:21" ht="15" x14ac:dyDescent="0.3">
      <c r="B32" s="27">
        <f t="shared" si="4"/>
        <v>7</v>
      </c>
      <c r="C32" s="52" t="e">
        <f t="shared" si="5"/>
        <v>#REF!</v>
      </c>
      <c r="D32" s="24">
        <f>IF(B32="Totale",SUM($D$26:D31),IF(B32="","",IF(B32=$J$17,$D$17-(SUM($D$26:D31)),(($A$2*(1/((1+$J$19)^($J$17-B31))))))))</f>
        <v>533.93897228994456</v>
      </c>
      <c r="E32" s="25">
        <f t="shared" si="6"/>
        <v>533.94000000000005</v>
      </c>
      <c r="F32" s="25">
        <f t="shared" si="0"/>
        <v>3704.29</v>
      </c>
      <c r="G32" s="25">
        <f>IF(B33="totale",$D$17-F31,IF(B32="","",IF(B32="totale",SUM(G$26:G31),E32)))</f>
        <v>533.94000000000005</v>
      </c>
      <c r="H32" s="24">
        <f>IF(B32="Totale",SUM($H$26:H31),IF(B32="","",(($J$18-D32))))</f>
        <v>140.1110277100554</v>
      </c>
      <c r="I32" s="25">
        <f>IF(B32="totale",SUM(I$26:$I31),IF(B32="","",$J$18-G32))</f>
        <v>140.1099999999999</v>
      </c>
      <c r="J32" s="26">
        <f>IF(B32="Totale",SUM(J$26:J31),IF(B32="","",G32+I32))</f>
        <v>674.05</v>
      </c>
      <c r="K32" s="1">
        <f t="shared" si="1"/>
        <v>0</v>
      </c>
      <c r="L32" s="76">
        <f>IF(B32="totale",SUM(L$26:L31),IF(B32="","",1/$D$18*FISSO!$D$16*I32))</f>
        <v>82.530547945205427</v>
      </c>
      <c r="M32" s="76">
        <f>IF(B32="Totale",SUM(M$26:M31),ROUND(L32,2))</f>
        <v>82.53</v>
      </c>
      <c r="N32" s="76">
        <f>IF(B32="totale",SUM(N$26:N31),IF(B32="","",1/$D$18*FISSO!$E$16*I32))</f>
        <v>57.579452054794487</v>
      </c>
      <c r="O32" s="75">
        <f t="shared" si="7"/>
        <v>140.1099999999999</v>
      </c>
      <c r="P32" s="113">
        <f t="shared" si="8"/>
        <v>82.53</v>
      </c>
      <c r="Q32" s="75" t="e">
        <f>P32+#REF!</f>
        <v>#REF!</v>
      </c>
      <c r="R32" s="75" t="e">
        <f t="shared" si="2"/>
        <v>#REF!</v>
      </c>
      <c r="S32" s="118">
        <f t="shared" si="3"/>
        <v>57.579999999999899</v>
      </c>
      <c r="T32" s="75">
        <f t="shared" si="9"/>
        <v>140.1099999999999</v>
      </c>
      <c r="U32" s="75">
        <f t="shared" si="10"/>
        <v>0</v>
      </c>
    </row>
    <row r="33" spans="2:21" ht="15" x14ac:dyDescent="0.3">
      <c r="B33" s="27">
        <f t="shared" si="4"/>
        <v>8</v>
      </c>
      <c r="C33" s="52" t="e">
        <f t="shared" si="5"/>
        <v>#REF!</v>
      </c>
      <c r="D33" s="24">
        <f>IF(B33="Totale",SUM($D$26:D32),IF(B33="","",IF(B33=$J$17,$D$17-(SUM($D$26:D32)),(($A$2*(1/((1+$J$19)^($J$17-B32))))))))</f>
        <v>535.53648459795374</v>
      </c>
      <c r="E33" s="25">
        <f t="shared" si="6"/>
        <v>535.54</v>
      </c>
      <c r="F33" s="25">
        <f t="shared" si="0"/>
        <v>4239.83</v>
      </c>
      <c r="G33" s="25">
        <f>IF(B34="totale",$D$17-F32,IF(B33="","",IF(B33="totale",SUM(G$26:G32),E33)))</f>
        <v>535.54</v>
      </c>
      <c r="H33" s="24">
        <f>IF(B33="Totale",SUM($H$26:H32),IF(B33="","",(($J$18-D33))))</f>
        <v>138.51351540204621</v>
      </c>
      <c r="I33" s="25">
        <f>IF(B33="totale",SUM(I$26:$I32),IF(B33="","",$J$18-G33))</f>
        <v>138.51</v>
      </c>
      <c r="J33" s="26">
        <f>IF(B33="Totale",SUM(J$26:J32),IF(B33="","",G33+I33))</f>
        <v>674.05</v>
      </c>
      <c r="K33" s="1">
        <f t="shared" si="1"/>
        <v>0</v>
      </c>
      <c r="L33" s="76">
        <f>IF(B33="totale",SUM(L$26:L32),IF(B33="","",1/$D$18*FISSO!$D$16*I33))</f>
        <v>81.588082191780813</v>
      </c>
      <c r="M33" s="76">
        <f>IF(B33="Totale",SUM(M$26:M32),ROUND(L33,2))</f>
        <v>81.59</v>
      </c>
      <c r="N33" s="76">
        <f>IF(B33="totale",SUM(N$26:N32),IF(B33="","",1/$D$18*FISSO!$E$16*I33))</f>
        <v>56.921917808219177</v>
      </c>
      <c r="O33" s="75">
        <f t="shared" si="7"/>
        <v>138.51</v>
      </c>
      <c r="P33" s="113">
        <f t="shared" si="8"/>
        <v>81.59</v>
      </c>
      <c r="Q33" s="75" t="e">
        <f>P33+#REF!</f>
        <v>#REF!</v>
      </c>
      <c r="R33" s="75" t="e">
        <f t="shared" si="2"/>
        <v>#REF!</v>
      </c>
      <c r="S33" s="118">
        <f t="shared" si="3"/>
        <v>56.919999999999987</v>
      </c>
      <c r="T33" s="75">
        <f t="shared" si="9"/>
        <v>138.51</v>
      </c>
      <c r="U33" s="75">
        <f t="shared" si="10"/>
        <v>0</v>
      </c>
    </row>
    <row r="34" spans="2:21" ht="15" x14ac:dyDescent="0.3">
      <c r="B34" s="27">
        <f t="shared" si="4"/>
        <v>9</v>
      </c>
      <c r="C34" s="52" t="e">
        <f t="shared" si="5"/>
        <v>#REF!</v>
      </c>
      <c r="D34" s="24">
        <f>IF(B34="Totale",SUM($D$26:D33),IF(B34="","",IF(B34=$J$17,$D$17-(SUM($D$26:D33)),(($A$2*(1/((1+$J$19)^($J$17-B33))))))))</f>
        <v>537.13877656376428</v>
      </c>
      <c r="E34" s="25">
        <f t="shared" si="6"/>
        <v>537.14</v>
      </c>
      <c r="F34" s="25">
        <f t="shared" si="0"/>
        <v>4776.97</v>
      </c>
      <c r="G34" s="25">
        <f>IF(B35="totale",$D$17-F33,IF(B34="","",IF(B34="totale",SUM(G$26:G33),E34)))</f>
        <v>537.14</v>
      </c>
      <c r="H34" s="24">
        <f>IF(B34="Totale",SUM($H$26:H33),IF(B34="","",(($J$18-D34))))</f>
        <v>136.91122343623567</v>
      </c>
      <c r="I34" s="25">
        <f>IF(B34="totale",SUM(I$26:$I33),IF(B34="","",$J$18-G34))</f>
        <v>136.90999999999997</v>
      </c>
      <c r="J34" s="26">
        <f>IF(B34="Totale",SUM(J$26:J33),IF(B34="","",G34+I34))</f>
        <v>674.05</v>
      </c>
      <c r="K34" s="1">
        <f t="shared" si="1"/>
        <v>0</v>
      </c>
      <c r="L34" s="76">
        <f>IF(B34="totale",SUM(L$26:L33),IF(B34="","",1/$D$18*FISSO!$D$16*I34))</f>
        <v>80.645616438356143</v>
      </c>
      <c r="M34" s="76">
        <f>IF(B34="Totale",SUM(M$26:M33),ROUND(L34,2))</f>
        <v>80.650000000000006</v>
      </c>
      <c r="N34" s="76">
        <f>IF(B34="totale",SUM(N$26:N33),IF(B34="","",1/$D$18*FISSO!$E$16*I34))</f>
        <v>56.264383561643825</v>
      </c>
      <c r="O34" s="75">
        <f t="shared" si="7"/>
        <v>136.90999999999997</v>
      </c>
      <c r="P34" s="113">
        <f t="shared" si="8"/>
        <v>80.650000000000006</v>
      </c>
      <c r="Q34" s="75" t="e">
        <f>P34+#REF!</f>
        <v>#REF!</v>
      </c>
      <c r="R34" s="75" t="e">
        <f t="shared" si="2"/>
        <v>#REF!</v>
      </c>
      <c r="S34" s="118">
        <f t="shared" si="3"/>
        <v>56.259999999999962</v>
      </c>
      <c r="T34" s="75">
        <f t="shared" si="9"/>
        <v>136.90999999999997</v>
      </c>
      <c r="U34" s="75">
        <f t="shared" si="10"/>
        <v>0</v>
      </c>
    </row>
    <row r="35" spans="2:21" ht="15" x14ac:dyDescent="0.3">
      <c r="B35" s="27">
        <f t="shared" si="4"/>
        <v>10</v>
      </c>
      <c r="C35" s="52" t="e">
        <f t="shared" si="5"/>
        <v>#REF!</v>
      </c>
      <c r="D35" s="24">
        <f>IF(B35="Totale",SUM($D$26:D34),IF(B35="","",IF(B35=$J$17,$D$17-(SUM($D$26:D34)),(($A$2*(1/((1+$J$19)^($J$17-B34))))))))</f>
        <v>538.74586248781554</v>
      </c>
      <c r="E35" s="25">
        <f t="shared" si="6"/>
        <v>538.75</v>
      </c>
      <c r="F35" s="25">
        <f t="shared" si="0"/>
        <v>5315.72</v>
      </c>
      <c r="G35" s="25">
        <f>IF(B36="totale",$D$17-F34,IF(B35="","",IF(B35="totale",SUM(G$26:G34),E35)))</f>
        <v>538.75</v>
      </c>
      <c r="H35" s="24">
        <f>IF(B35="Totale",SUM($H$26:H34),IF(B35="","",(($J$18-D35))))</f>
        <v>135.30413751218441</v>
      </c>
      <c r="I35" s="25">
        <f>IF(B35="totale",SUM(I$26:$I34),IF(B35="","",$J$18-G35))</f>
        <v>135.29999999999995</v>
      </c>
      <c r="J35" s="26">
        <f>IF(B35="Totale",SUM(J$26:J34),IF(B35="","",G35+I35))</f>
        <v>674.05</v>
      </c>
      <c r="K35" s="1">
        <f t="shared" si="1"/>
        <v>0</v>
      </c>
      <c r="L35" s="76">
        <f>IF(B35="totale",SUM(L$26:L34),IF(B35="","",1/$D$18*FISSO!$D$16*I35))</f>
        <v>79.697260273972574</v>
      </c>
      <c r="M35" s="76">
        <f>IF(B35="Totale",SUM(M$26:M34),ROUND(L35,2))</f>
        <v>79.7</v>
      </c>
      <c r="N35" s="76">
        <f>IF(B35="totale",SUM(N$26:N34),IF(B35="","",1/$D$18*FISSO!$E$16*I35))</f>
        <v>55.60273972602738</v>
      </c>
      <c r="O35" s="75">
        <f t="shared" si="7"/>
        <v>135.29999999999995</v>
      </c>
      <c r="P35" s="113">
        <f t="shared" si="8"/>
        <v>79.7</v>
      </c>
      <c r="Q35" s="75" t="e">
        <f>P35+#REF!</f>
        <v>#REF!</v>
      </c>
      <c r="R35" s="75" t="e">
        <f t="shared" si="2"/>
        <v>#REF!</v>
      </c>
      <c r="S35" s="118">
        <f t="shared" si="3"/>
        <v>55.599999999999952</v>
      </c>
      <c r="T35" s="75">
        <f t="shared" si="9"/>
        <v>135.29999999999995</v>
      </c>
      <c r="U35" s="75">
        <f t="shared" si="10"/>
        <v>0</v>
      </c>
    </row>
    <row r="36" spans="2:21" ht="15" x14ac:dyDescent="0.3">
      <c r="B36" s="27">
        <f t="shared" si="4"/>
        <v>11</v>
      </c>
      <c r="C36" s="52" t="e">
        <f t="shared" si="5"/>
        <v>#REF!</v>
      </c>
      <c r="D36" s="24">
        <f>IF(B36="Totale",SUM($D$26:D35),IF(B36="","",IF(B36=$J$17,$D$17-(SUM($D$26:D35)),(($A$2*(1/((1+$J$19)^($J$17-B35))))))))</f>
        <v>540.35775671333386</v>
      </c>
      <c r="E36" s="25">
        <f t="shared" si="6"/>
        <v>540.36</v>
      </c>
      <c r="F36" s="25">
        <f t="shared" si="0"/>
        <v>5856.08</v>
      </c>
      <c r="G36" s="25">
        <f>IF(B37="totale",$D$17-F35,IF(B36="","",IF(B36="totale",SUM(G$26:G35),E36)))</f>
        <v>540.36</v>
      </c>
      <c r="H36" s="24">
        <f>IF(B36="Totale",SUM($H$26:H35),IF(B36="","",(($J$18-D36))))</f>
        <v>133.6922432866661</v>
      </c>
      <c r="I36" s="25">
        <f>IF(B36="totale",SUM(I$26:$I35),IF(B36="","",$J$18-G36))</f>
        <v>133.68999999999994</v>
      </c>
      <c r="J36" s="26">
        <f>IF(B36="Totale",SUM(J$26:J35),IF(B36="","",G36+I36))</f>
        <v>674.05</v>
      </c>
      <c r="K36" s="1">
        <f t="shared" si="1"/>
        <v>0</v>
      </c>
      <c r="L36" s="76">
        <f>IF(B36="totale",SUM(L$26:L35),IF(B36="","",1/$D$18*FISSO!$D$16*I36))</f>
        <v>78.748904109589006</v>
      </c>
      <c r="M36" s="76">
        <f>IF(B36="Totale",SUM(M$26:M35),ROUND(L36,2))</f>
        <v>78.75</v>
      </c>
      <c r="N36" s="76">
        <f>IF(B36="totale",SUM(N$26:N35),IF(B36="","",1/$D$18*FISSO!$E$16*I36))</f>
        <v>54.941095890410942</v>
      </c>
      <c r="O36" s="75">
        <f t="shared" si="7"/>
        <v>133.68999999999994</v>
      </c>
      <c r="P36" s="113">
        <f t="shared" si="8"/>
        <v>78.75</v>
      </c>
      <c r="Q36" s="75" t="e">
        <f>P36+#REF!</f>
        <v>#REF!</v>
      </c>
      <c r="R36" s="75" t="e">
        <f t="shared" si="2"/>
        <v>#REF!</v>
      </c>
      <c r="S36" s="118">
        <f t="shared" si="3"/>
        <v>54.939999999999941</v>
      </c>
      <c r="T36" s="75">
        <f t="shared" si="9"/>
        <v>133.68999999999994</v>
      </c>
      <c r="U36" s="75">
        <f t="shared" si="10"/>
        <v>0</v>
      </c>
    </row>
    <row r="37" spans="2:21" ht="15" x14ac:dyDescent="0.3">
      <c r="B37" s="27">
        <f t="shared" si="4"/>
        <v>12</v>
      </c>
      <c r="C37" s="52" t="e">
        <f t="shared" si="5"/>
        <v>#REF!</v>
      </c>
      <c r="D37" s="24">
        <f>IF(B37="Totale",SUM($D$26:D36),IF(B37="","",IF(B37=$J$17,$D$17-(SUM($D$26:D36)),(($A$2*(1/((1+$J$19)^($J$17-B36))))))))</f>
        <v>541.97447362645892</v>
      </c>
      <c r="E37" s="25">
        <f t="shared" si="6"/>
        <v>541.97</v>
      </c>
      <c r="F37" s="25">
        <f t="shared" si="0"/>
        <v>6398.05</v>
      </c>
      <c r="G37" s="25">
        <f>IF(B38="totale",$D$17-F36,IF(B37="","",IF(B37="totale",SUM(G$26:G36),E37)))</f>
        <v>541.97</v>
      </c>
      <c r="H37" s="24">
        <f>IF(B37="Totale",SUM($H$26:H36),IF(B37="","",(($J$18-D37))))</f>
        <v>132.07552637354104</v>
      </c>
      <c r="I37" s="25">
        <f>IF(B37="totale",SUM(I$26:$I36),IF(B37="","",$J$18-G37))</f>
        <v>132.07999999999993</v>
      </c>
      <c r="J37" s="26">
        <f>IF(B37="Totale",SUM(J$26:J36),IF(B37="","",G37+I37))</f>
        <v>674.05</v>
      </c>
      <c r="K37" s="1">
        <f t="shared" si="1"/>
        <v>0</v>
      </c>
      <c r="L37" s="76">
        <f>IF(B37="totale",SUM(L$26:L36),IF(B37="","",1/$D$18*FISSO!$D$16*I37))</f>
        <v>77.800547945205437</v>
      </c>
      <c r="M37" s="76">
        <f>IF(B37="Totale",SUM(M$26:M36),ROUND(L37,2))</f>
        <v>77.8</v>
      </c>
      <c r="N37" s="76">
        <f>IF(B37="totale",SUM(N$26:N36),IF(B37="","",1/$D$18*FISSO!$E$16*I37))</f>
        <v>54.279452054794497</v>
      </c>
      <c r="O37" s="75">
        <f t="shared" si="7"/>
        <v>132.07999999999993</v>
      </c>
      <c r="P37" s="113">
        <f t="shared" si="8"/>
        <v>77.8</v>
      </c>
      <c r="Q37" s="75" t="e">
        <f>P37+#REF!</f>
        <v>#REF!</v>
      </c>
      <c r="R37" s="75" t="e">
        <f t="shared" si="2"/>
        <v>#REF!</v>
      </c>
      <c r="S37" s="118">
        <f t="shared" si="3"/>
        <v>54.27999999999993</v>
      </c>
      <c r="T37" s="75">
        <f t="shared" si="9"/>
        <v>132.07999999999993</v>
      </c>
      <c r="U37" s="75">
        <f t="shared" si="10"/>
        <v>0</v>
      </c>
    </row>
    <row r="38" spans="2:21" ht="15" x14ac:dyDescent="0.3">
      <c r="B38" s="27">
        <f t="shared" si="4"/>
        <v>13</v>
      </c>
      <c r="C38" s="52" t="e">
        <f t="shared" si="5"/>
        <v>#REF!</v>
      </c>
      <c r="D38" s="24">
        <f>IF(B38="Totale",SUM($D$26:D37),IF(B38="","",IF(B38=$J$17,$D$17-(SUM($D$26:D37)),(($A$2*(1/((1+$J$19)^($J$17-B37))))))))</f>
        <v>543.59602765637339</v>
      </c>
      <c r="E38" s="25">
        <f t="shared" si="6"/>
        <v>543.6</v>
      </c>
      <c r="F38" s="25">
        <f t="shared" si="0"/>
        <v>6941.6500000000005</v>
      </c>
      <c r="G38" s="25">
        <f>IF(B39="totale",$D$17-F37,IF(B38="","",IF(B38="totale",SUM(G$26:G37),E38)))</f>
        <v>543.6</v>
      </c>
      <c r="H38" s="24">
        <f>IF(B38="Totale",SUM($H$26:H37),IF(B38="","",(($J$18-D38))))</f>
        <v>130.45397234362656</v>
      </c>
      <c r="I38" s="25">
        <f>IF(B38="totale",SUM(I$26:$I37),IF(B38="","",$J$18-G38))</f>
        <v>130.44999999999993</v>
      </c>
      <c r="J38" s="26">
        <f>IF(B38="Totale",SUM(J$26:J37),IF(B38="","",G38+I38))</f>
        <v>674.05</v>
      </c>
      <c r="K38" s="1">
        <f t="shared" si="1"/>
        <v>0</v>
      </c>
      <c r="L38" s="76">
        <f>IF(B38="totale",SUM(L$26:L37),IF(B38="","",1/$D$18*FISSO!$D$16*I38))</f>
        <v>76.840410958904073</v>
      </c>
      <c r="M38" s="76">
        <f>IF(B38="Totale",SUM(M$26:M37),ROUND(L38,2))</f>
        <v>76.84</v>
      </c>
      <c r="N38" s="76">
        <f>IF(B38="totale",SUM(N$26:N37),IF(B38="","",1/$D$18*FISSO!$E$16*I38))</f>
        <v>53.609589041095866</v>
      </c>
      <c r="O38" s="75">
        <f t="shared" si="7"/>
        <v>130.44999999999993</v>
      </c>
      <c r="P38" s="113">
        <f t="shared" si="8"/>
        <v>76.84</v>
      </c>
      <c r="Q38" s="75" t="e">
        <f>P38+#REF!</f>
        <v>#REF!</v>
      </c>
      <c r="R38" s="75" t="e">
        <f t="shared" si="2"/>
        <v>#REF!</v>
      </c>
      <c r="S38" s="118">
        <f t="shared" si="3"/>
        <v>53.609999999999928</v>
      </c>
      <c r="T38" s="75">
        <f t="shared" si="9"/>
        <v>130.44999999999993</v>
      </c>
      <c r="U38" s="75">
        <f t="shared" si="10"/>
        <v>0</v>
      </c>
    </row>
    <row r="39" spans="2:21" ht="15" x14ac:dyDescent="0.3">
      <c r="B39" s="27">
        <f t="shared" si="4"/>
        <v>14</v>
      </c>
      <c r="C39" s="52" t="e">
        <f t="shared" si="5"/>
        <v>#REF!</v>
      </c>
      <c r="D39" s="24">
        <f>IF(B39="Totale",SUM($D$26:D38),IF(B39="","",IF(B39=$J$17,$D$17-(SUM($D$26:D38)),(($A$2*(1/((1+$J$19)^($J$17-B38))))))))</f>
        <v>545.22243327543049</v>
      </c>
      <c r="E39" s="25">
        <f t="shared" si="6"/>
        <v>545.22</v>
      </c>
      <c r="F39" s="25">
        <f t="shared" si="0"/>
        <v>7486.8700000000008</v>
      </c>
      <c r="G39" s="25">
        <f>IF(B40="totale",$D$17-F38,IF(B39="","",IF(B39="totale",SUM(G$26:G38),E39)))</f>
        <v>545.22</v>
      </c>
      <c r="H39" s="24">
        <f>IF(B39="Totale",SUM($H$26:H38),IF(B39="","",(($J$18-D39))))</f>
        <v>128.82756672456946</v>
      </c>
      <c r="I39" s="25">
        <f>IF(B39="totale",SUM(I$26:$I38),IF(B39="","",$J$18-G39))</f>
        <v>128.82999999999993</v>
      </c>
      <c r="J39" s="26">
        <f>IF(B39="Totale",SUM(J$26:J38),IF(B39="","",G39+I39))</f>
        <v>674.05</v>
      </c>
      <c r="K39" s="1">
        <f t="shared" si="1"/>
        <v>0</v>
      </c>
      <c r="L39" s="76">
        <f>IF(B39="totale",SUM(L$26:L38),IF(B39="","",1/$D$18*FISSO!$D$16*I39))</f>
        <v>75.886164383561606</v>
      </c>
      <c r="M39" s="76">
        <f>IF(B39="Totale",SUM(M$26:M38),ROUND(L39,2))</f>
        <v>75.89</v>
      </c>
      <c r="N39" s="76">
        <f>IF(B39="totale",SUM(N$26:N38),IF(B39="","",1/$D$18*FISSO!$E$16*I39))</f>
        <v>52.943835616438328</v>
      </c>
      <c r="O39" s="75">
        <f t="shared" si="7"/>
        <v>128.82999999999993</v>
      </c>
      <c r="P39" s="113">
        <f t="shared" si="8"/>
        <v>75.89</v>
      </c>
      <c r="Q39" s="75" t="e">
        <f>P39+#REF!</f>
        <v>#REF!</v>
      </c>
      <c r="R39" s="75" t="e">
        <f t="shared" si="2"/>
        <v>#REF!</v>
      </c>
      <c r="S39" s="118">
        <f t="shared" si="3"/>
        <v>52.939999999999927</v>
      </c>
      <c r="T39" s="75">
        <f t="shared" si="9"/>
        <v>128.82999999999993</v>
      </c>
      <c r="U39" s="75">
        <f t="shared" si="10"/>
        <v>0</v>
      </c>
    </row>
    <row r="40" spans="2:21" ht="15" x14ac:dyDescent="0.3">
      <c r="B40" s="27">
        <f t="shared" si="4"/>
        <v>15</v>
      </c>
      <c r="C40" s="52" t="e">
        <f t="shared" si="5"/>
        <v>#REF!</v>
      </c>
      <c r="D40" s="24">
        <f>IF(B40="Totale",SUM($D$26:D39),IF(B40="","",IF(B40=$J$17,$D$17-(SUM($D$26:D39)),(($A$2*(1/((1+$J$19)^($J$17-B39))))))))</f>
        <v>546.85370499928456</v>
      </c>
      <c r="E40" s="25">
        <f t="shared" si="6"/>
        <v>546.85</v>
      </c>
      <c r="F40" s="25">
        <f t="shared" si="0"/>
        <v>8033.7200000000012</v>
      </c>
      <c r="G40" s="25">
        <f>IF(B41="totale",$D$17-F39,IF(B40="","",IF(B40="totale",SUM(G$26:G39),E40)))</f>
        <v>546.85</v>
      </c>
      <c r="H40" s="24">
        <f>IF(B40="Totale",SUM($H$26:H39),IF(B40="","",(($J$18-D40))))</f>
        <v>127.19629500071539</v>
      </c>
      <c r="I40" s="25">
        <f>IF(B40="totale",SUM(I$26:$I39),IF(B40="","",$J$18-G40))</f>
        <v>127.19999999999993</v>
      </c>
      <c r="J40" s="26">
        <f>IF(B40="Totale",SUM(J$26:J39),IF(B40="","",G40+I40))</f>
        <v>674.05</v>
      </c>
      <c r="K40" s="1">
        <f t="shared" si="1"/>
        <v>0</v>
      </c>
      <c r="L40" s="76">
        <f>IF(B40="totale",SUM(L$26:L39),IF(B40="","",1/$D$18*FISSO!$D$16*I40))</f>
        <v>74.926027397260242</v>
      </c>
      <c r="M40" s="76">
        <f>IF(B40="Totale",SUM(M$26:M39),ROUND(L40,2))</f>
        <v>74.930000000000007</v>
      </c>
      <c r="N40" s="76">
        <f>IF(B40="totale",SUM(N$26:N39),IF(B40="","",1/$D$18*FISSO!$E$16*I40))</f>
        <v>52.273972602739704</v>
      </c>
      <c r="O40" s="75">
        <f t="shared" si="7"/>
        <v>127.19999999999995</v>
      </c>
      <c r="P40" s="113">
        <f t="shared" si="8"/>
        <v>74.930000000000007</v>
      </c>
      <c r="Q40" s="75" t="e">
        <f>P40+#REF!</f>
        <v>#REF!</v>
      </c>
      <c r="R40" s="75" t="e">
        <f t="shared" si="2"/>
        <v>#REF!</v>
      </c>
      <c r="S40" s="118">
        <f t="shared" si="3"/>
        <v>52.269999999999925</v>
      </c>
      <c r="T40" s="75">
        <f t="shared" si="9"/>
        <v>127.19999999999993</v>
      </c>
      <c r="U40" s="75">
        <f t="shared" si="10"/>
        <v>0</v>
      </c>
    </row>
    <row r="41" spans="2:21" ht="15" x14ac:dyDescent="0.3">
      <c r="B41" s="27">
        <f t="shared" si="4"/>
        <v>16</v>
      </c>
      <c r="C41" s="52" t="e">
        <f t="shared" si="5"/>
        <v>#REF!</v>
      </c>
      <c r="D41" s="24">
        <f>IF(B41="Totale",SUM($D$26:D40),IF(B41="","",IF(B41=$J$17,$D$17-(SUM($D$26:D40)),(($A$2*(1/((1+$J$19)^($J$17-B40))))))))</f>
        <v>548.48985738701913</v>
      </c>
      <c r="E41" s="25">
        <f t="shared" si="6"/>
        <v>548.49</v>
      </c>
      <c r="F41" s="25">
        <f t="shared" si="0"/>
        <v>8582.2100000000009</v>
      </c>
      <c r="G41" s="25">
        <f>IF(B42="totale",$D$17-F40,IF(B41="","",IF(B41="totale",SUM(G$26:G40),E41)))</f>
        <v>548.49</v>
      </c>
      <c r="H41" s="24">
        <f>IF(B41="Totale",SUM($H$26:H40),IF(B41="","",(($J$18-D41))))</f>
        <v>125.56014261298083</v>
      </c>
      <c r="I41" s="25">
        <f>IF(B41="totale",SUM(I$26:$I40),IF(B41="","",$J$18-G41))</f>
        <v>125.55999999999995</v>
      </c>
      <c r="J41" s="26">
        <f>IF(B41="Totale",SUM(J$26:J40),IF(B41="","",G41+I41))</f>
        <v>674.05</v>
      </c>
      <c r="K41" s="1">
        <f t="shared" si="1"/>
        <v>0</v>
      </c>
      <c r="L41" s="76">
        <f>IF(B41="totale",SUM(L$26:L40),IF(B41="","",1/$D$18*FISSO!$D$16*I41))</f>
        <v>73.959999999999965</v>
      </c>
      <c r="M41" s="76">
        <f>IF(B41="Totale",SUM(M$26:M40),ROUND(L41,2))</f>
        <v>73.959999999999994</v>
      </c>
      <c r="N41" s="76">
        <f>IF(B41="totale",SUM(N$26:N40),IF(B41="","",1/$D$18*FISSO!$E$16*I41))</f>
        <v>51.59999999999998</v>
      </c>
      <c r="O41" s="75">
        <f t="shared" si="7"/>
        <v>125.55999999999995</v>
      </c>
      <c r="P41" s="113">
        <f t="shared" si="8"/>
        <v>73.959999999999994</v>
      </c>
      <c r="Q41" s="75" t="e">
        <f>P41+#REF!</f>
        <v>#REF!</v>
      </c>
      <c r="R41" s="75" t="e">
        <f t="shared" si="2"/>
        <v>#REF!</v>
      </c>
      <c r="S41" s="118">
        <f t="shared" si="3"/>
        <v>51.599999999999952</v>
      </c>
      <c r="T41" s="75">
        <f t="shared" si="9"/>
        <v>125.55999999999995</v>
      </c>
      <c r="U41" s="75">
        <f t="shared" si="10"/>
        <v>0</v>
      </c>
    </row>
    <row r="42" spans="2:21" ht="15" x14ac:dyDescent="0.3">
      <c r="B42" s="27">
        <f t="shared" si="4"/>
        <v>17</v>
      </c>
      <c r="C42" s="52" t="e">
        <f t="shared" si="5"/>
        <v>#REF!</v>
      </c>
      <c r="D42" s="24">
        <f>IF(B42="Totale",SUM($D$26:D41),IF(B42="","",IF(B42=$J$17,$D$17-(SUM($D$26:D41)),(($A$2*(1/((1+$J$19)^($J$17-B41))))))))</f>
        <v>550.13090504127854</v>
      </c>
      <c r="E42" s="25">
        <f t="shared" si="6"/>
        <v>550.13</v>
      </c>
      <c r="F42" s="25">
        <f t="shared" si="0"/>
        <v>9132.34</v>
      </c>
      <c r="G42" s="25">
        <f>IF(B43="totale",$D$17-F41,IF(B42="","",IF(B42="totale",SUM(G$26:G41),E42)))</f>
        <v>550.13</v>
      </c>
      <c r="H42" s="24">
        <f>IF(B42="Totale",SUM($H$26:H41),IF(B42="","",(($J$18-D42))))</f>
        <v>123.91909495872142</v>
      </c>
      <c r="I42" s="25">
        <f>IF(B42="totale",SUM(I$26:$I41),IF(B42="","",$J$18-G42))</f>
        <v>123.91999999999996</v>
      </c>
      <c r="J42" s="26">
        <f>IF(B42="Totale",SUM(J$26:J41),IF(B42="","",G42+I42))</f>
        <v>674.05</v>
      </c>
      <c r="K42" s="1">
        <f t="shared" si="1"/>
        <v>0</v>
      </c>
      <c r="L42" s="76">
        <f>IF(B42="totale",SUM(L$26:L41),IF(B42="","",1/$D$18*FISSO!$D$16*I42))</f>
        <v>72.993972602739703</v>
      </c>
      <c r="M42" s="76">
        <f>IF(B42="Totale",SUM(M$26:M41),ROUND(L42,2))</f>
        <v>72.989999999999995</v>
      </c>
      <c r="N42" s="76">
        <f>IF(B42="totale",SUM(N$26:N41),IF(B42="","",1/$D$18*FISSO!$E$16*I42))</f>
        <v>50.926027397260263</v>
      </c>
      <c r="O42" s="75">
        <f t="shared" si="7"/>
        <v>123.91999999999996</v>
      </c>
      <c r="P42" s="113">
        <f t="shared" si="8"/>
        <v>72.989999999999995</v>
      </c>
      <c r="Q42" s="75" t="e">
        <f>P42+#REF!</f>
        <v>#REF!</v>
      </c>
      <c r="R42" s="75" t="e">
        <f t="shared" si="2"/>
        <v>#REF!</v>
      </c>
      <c r="S42" s="118">
        <f t="shared" si="3"/>
        <v>50.929999999999964</v>
      </c>
      <c r="T42" s="75">
        <f t="shared" si="9"/>
        <v>123.91999999999996</v>
      </c>
      <c r="U42" s="75">
        <f t="shared" si="10"/>
        <v>0</v>
      </c>
    </row>
    <row r="43" spans="2:21" ht="15" x14ac:dyDescent="0.3">
      <c r="B43" s="27">
        <f t="shared" si="4"/>
        <v>18</v>
      </c>
      <c r="C43" s="52" t="e">
        <f t="shared" si="5"/>
        <v>#REF!</v>
      </c>
      <c r="D43" s="24">
        <f>IF(B43="Totale",SUM($D$26:D42),IF(B43="","",IF(B43=$J$17,$D$17-(SUM($D$26:D42)),(($A$2*(1/((1+$J$19)^($J$17-B42))))))))</f>
        <v>551.77686260839619</v>
      </c>
      <c r="E43" s="25">
        <f t="shared" si="6"/>
        <v>551.78</v>
      </c>
      <c r="F43" s="25">
        <f t="shared" si="0"/>
        <v>9684.1200000000008</v>
      </c>
      <c r="G43" s="25">
        <f>IF(B44="totale",$D$17-F42,IF(B43="","",IF(B43="totale",SUM(G$26:G42),E43)))</f>
        <v>551.78</v>
      </c>
      <c r="H43" s="24">
        <f>IF(B43="Totale",SUM($H$26:H42),IF(B43="","",(($J$18-D43))))</f>
        <v>122.27313739160377</v>
      </c>
      <c r="I43" s="25">
        <f>IF(B43="totale",SUM(I$26:$I42),IF(B43="","",$J$18-G43))</f>
        <v>122.26999999999998</v>
      </c>
      <c r="J43" s="26">
        <f>IF(B43="Totale",SUM(J$26:J42),IF(B43="","",G43+I43))</f>
        <v>674.05</v>
      </c>
      <c r="K43" s="1">
        <f t="shared" si="1"/>
        <v>0</v>
      </c>
      <c r="L43" s="76">
        <f>IF(B43="totale",SUM(L$26:L42),IF(B43="","",1/$D$18*FISSO!$D$16*I43))</f>
        <v>72.022054794520542</v>
      </c>
      <c r="M43" s="76">
        <f>IF(B43="Totale",SUM(M$26:M42),ROUND(L43,2))</f>
        <v>72.02</v>
      </c>
      <c r="N43" s="76">
        <f>IF(B43="totale",SUM(N$26:N42),IF(B43="","",1/$D$18*FISSO!$E$16*I43))</f>
        <v>50.247945205479446</v>
      </c>
      <c r="O43" s="75">
        <f t="shared" si="7"/>
        <v>122.26999999999998</v>
      </c>
      <c r="P43" s="113">
        <f t="shared" si="8"/>
        <v>72.02</v>
      </c>
      <c r="Q43" s="75" t="e">
        <f>P43+#REF!</f>
        <v>#REF!</v>
      </c>
      <c r="R43" s="75" t="e">
        <f t="shared" si="2"/>
        <v>#REF!</v>
      </c>
      <c r="S43" s="118">
        <f t="shared" si="3"/>
        <v>50.249999999999986</v>
      </c>
      <c r="T43" s="75">
        <f t="shared" si="9"/>
        <v>122.26999999999998</v>
      </c>
      <c r="U43" s="75">
        <f t="shared" si="10"/>
        <v>0</v>
      </c>
    </row>
    <row r="44" spans="2:21" ht="14.25" customHeight="1" x14ac:dyDescent="0.3">
      <c r="B44" s="27">
        <f t="shared" si="4"/>
        <v>19</v>
      </c>
      <c r="C44" s="52" t="e">
        <f t="shared" si="5"/>
        <v>#REF!</v>
      </c>
      <c r="D44" s="24">
        <f>IF(B44="Totale",SUM($D$26:D43),IF(B44="","",IF(B44=$J$17,$D$17-(SUM($D$26:D43)),(($A$2*(1/((1+$J$19)^($J$17-B43))))))))</f>
        <v>553.42774477852743</v>
      </c>
      <c r="E44" s="25">
        <f t="shared" si="6"/>
        <v>553.42999999999995</v>
      </c>
      <c r="F44" s="25">
        <f t="shared" si="0"/>
        <v>10237.550000000001</v>
      </c>
      <c r="G44" s="25">
        <f>IF(B45="totale",$D$17-F43,IF(B44="","",IF(B44="totale",SUM(G$26:G43),E44)))</f>
        <v>553.42999999999995</v>
      </c>
      <c r="H44" s="24">
        <f>IF(B44="Totale",SUM($H$26:H43),IF(B44="","",(($J$18-D44))))</f>
        <v>120.62225522147253</v>
      </c>
      <c r="I44" s="25">
        <f>IF(B44="totale",SUM(I$26:$I43),IF(B44="","",$J$18-G44))</f>
        <v>120.62</v>
      </c>
      <c r="J44" s="26">
        <f>IF(B44="Totale",SUM(J$26:J43),IF(B44="","",G44+I44))</f>
        <v>674.05</v>
      </c>
      <c r="K44" s="1">
        <f t="shared" si="1"/>
        <v>0</v>
      </c>
      <c r="L44" s="76">
        <f>IF(B44="totale",SUM(L$26:L43),IF(B44="","",1/$D$18*FISSO!$D$16*I44))</f>
        <v>71.050136986301382</v>
      </c>
      <c r="M44" s="76">
        <f>IF(B44="Totale",SUM(M$26:M43),ROUND(L44,2))</f>
        <v>71.05</v>
      </c>
      <c r="N44" s="76">
        <f>IF(B44="totale",SUM(N$26:N43),IF(B44="","",1/$D$18*FISSO!$E$16*I44))</f>
        <v>49.569863013698637</v>
      </c>
      <c r="O44" s="75">
        <f t="shared" si="7"/>
        <v>120.62000000000002</v>
      </c>
      <c r="P44" s="113">
        <f t="shared" si="8"/>
        <v>71.05</v>
      </c>
      <c r="Q44" s="75" t="e">
        <f>P44+#REF!</f>
        <v>#REF!</v>
      </c>
      <c r="R44" s="75" t="e">
        <f t="shared" si="2"/>
        <v>#REF!</v>
      </c>
      <c r="S44" s="118">
        <f t="shared" si="3"/>
        <v>49.570000000000007</v>
      </c>
      <c r="T44" s="75">
        <f t="shared" si="9"/>
        <v>120.62</v>
      </c>
      <c r="U44" s="75">
        <f t="shared" si="10"/>
        <v>0</v>
      </c>
    </row>
    <row r="45" spans="2:21" ht="14.25" customHeight="1" x14ac:dyDescent="0.3">
      <c r="B45" s="27">
        <f t="shared" si="4"/>
        <v>20</v>
      </c>
      <c r="C45" s="52" t="e">
        <f t="shared" si="5"/>
        <v>#REF!</v>
      </c>
      <c r="D45" s="24">
        <f>IF(B45="Totale",SUM($D$26:D44),IF(B45="","",IF(B45=$J$17,$D$17-(SUM($D$26:D44)),(($A$2*(1/((1+$J$19)^($J$17-B44))))))))</f>
        <v>555.08356628577906</v>
      </c>
      <c r="E45" s="25">
        <f t="shared" si="6"/>
        <v>555.08000000000004</v>
      </c>
      <c r="F45" s="25">
        <f t="shared" si="0"/>
        <v>10792.630000000001</v>
      </c>
      <c r="G45" s="25">
        <f>IF(B46="totale",$D$17-F44,IF(B45="","",IF(B45="totale",SUM(G$26:G44),E45)))</f>
        <v>555.08000000000004</v>
      </c>
      <c r="H45" s="24">
        <f>IF(B45="Totale",SUM($H$26:H44),IF(B45="","",(($J$18-D45))))</f>
        <v>118.9664337142209</v>
      </c>
      <c r="I45" s="25">
        <f>IF(B45="totale",SUM(I$26:$I44),IF(B45="","",$J$18-G45))</f>
        <v>118.96999999999991</v>
      </c>
      <c r="J45" s="26">
        <f>IF(B45="Totale",SUM(J$26:J44),IF(B45="","",G45+I45))</f>
        <v>674.05</v>
      </c>
      <c r="K45" s="1">
        <f t="shared" si="1"/>
        <v>0</v>
      </c>
      <c r="L45" s="76">
        <f>IF(B45="totale",SUM(L$26:L44),IF(B45="","",1/$D$18*FISSO!$D$16*I45))</f>
        <v>70.078219178082151</v>
      </c>
      <c r="M45" s="76">
        <f>IF(B45="Totale",SUM(M$26:M44),ROUND(L45,2))</f>
        <v>70.08</v>
      </c>
      <c r="N45" s="76">
        <f>IF(B45="totale",SUM(N$26:N44),IF(B45="","",1/$D$18*FISSO!$E$16*I45))</f>
        <v>48.891780821917777</v>
      </c>
      <c r="O45" s="75">
        <f t="shared" si="7"/>
        <v>118.96999999999993</v>
      </c>
      <c r="P45" s="113">
        <f t="shared" si="8"/>
        <v>70.08</v>
      </c>
      <c r="Q45" s="75" t="e">
        <f>P45+#REF!</f>
        <v>#REF!</v>
      </c>
      <c r="R45" s="75" t="e">
        <f t="shared" si="2"/>
        <v>#REF!</v>
      </c>
      <c r="S45" s="118">
        <f t="shared" si="3"/>
        <v>48.889999999999915</v>
      </c>
      <c r="T45" s="75">
        <f t="shared" si="9"/>
        <v>118.96999999999991</v>
      </c>
      <c r="U45" s="75">
        <f t="shared" si="10"/>
        <v>0</v>
      </c>
    </row>
    <row r="46" spans="2:21" ht="14.25" customHeight="1" x14ac:dyDescent="0.3">
      <c r="B46" s="27">
        <f t="shared" si="4"/>
        <v>21</v>
      </c>
      <c r="C46" s="52" t="e">
        <f t="shared" si="5"/>
        <v>#REF!</v>
      </c>
      <c r="D46" s="24">
        <f>IF(B46="Totale",SUM($D$26:D45),IF(B46="","",IF(B46=$J$17,$D$17-(SUM($D$26:D45)),(($A$2*(1/((1+$J$19)^($J$17-B45))))))))</f>
        <v>556.74434190834143</v>
      </c>
      <c r="E46" s="25">
        <f t="shared" si="6"/>
        <v>556.74</v>
      </c>
      <c r="F46" s="25">
        <f t="shared" si="0"/>
        <v>11349.37</v>
      </c>
      <c r="G46" s="25">
        <f>IF(B47="totale",$D$17-F45,IF(B46="","",IF(B46="totale",SUM(G$26:G45),E46)))</f>
        <v>556.74</v>
      </c>
      <c r="H46" s="24">
        <f>IF(B46="Totale",SUM($H$26:H45),IF(B46="","",(($J$18-D46))))</f>
        <v>117.30565809165853</v>
      </c>
      <c r="I46" s="25">
        <f>IF(B46="totale",SUM(I$26:$I45),IF(B46="","",$J$18-G46))</f>
        <v>117.30999999999995</v>
      </c>
      <c r="J46" s="26">
        <f>IF(B46="Totale",SUM(J$26:J45),IF(B46="","",G46+I46))</f>
        <v>674.05</v>
      </c>
      <c r="K46" s="1">
        <f t="shared" si="1"/>
        <v>0</v>
      </c>
      <c r="L46" s="76">
        <f>IF(B46="totale",SUM(L$26:L45),IF(B46="","",1/$D$18*FISSO!$D$16*I46))</f>
        <v>69.100410958904078</v>
      </c>
      <c r="M46" s="76">
        <f>IF(B46="Totale",SUM(M$26:M45),ROUND(L46,2))</f>
        <v>69.099999999999994</v>
      </c>
      <c r="N46" s="76">
        <f>IF(B46="totale",SUM(N$26:N45),IF(B46="","",1/$D$18*FISSO!$E$16*I46))</f>
        <v>48.209589041095875</v>
      </c>
      <c r="O46" s="75">
        <f t="shared" si="7"/>
        <v>117.30999999999995</v>
      </c>
      <c r="P46" s="113">
        <f t="shared" si="8"/>
        <v>69.099999999999994</v>
      </c>
      <c r="Q46" s="75" t="e">
        <f>P46+#REF!</f>
        <v>#REF!</v>
      </c>
      <c r="R46" s="75" t="e">
        <f t="shared" si="2"/>
        <v>#REF!</v>
      </c>
      <c r="S46" s="118">
        <f t="shared" si="3"/>
        <v>48.209999999999951</v>
      </c>
      <c r="T46" s="75">
        <f t="shared" si="9"/>
        <v>117.30999999999995</v>
      </c>
      <c r="U46" s="75">
        <f t="shared" si="10"/>
        <v>0</v>
      </c>
    </row>
    <row r="47" spans="2:21" ht="14.25" customHeight="1" x14ac:dyDescent="0.3">
      <c r="B47" s="27">
        <f t="shared" si="4"/>
        <v>22</v>
      </c>
      <c r="C47" s="52" t="e">
        <f t="shared" si="5"/>
        <v>#REF!</v>
      </c>
      <c r="D47" s="24">
        <f>IF(B47="Totale",SUM($D$26:D46),IF(B47="","",IF(B47=$J$17,$D$17-(SUM($D$26:D46)),(($A$2*(1/((1+$J$19)^($J$17-B46))))))))</f>
        <v>558.41008646862076</v>
      </c>
      <c r="E47" s="25">
        <f t="shared" si="6"/>
        <v>558.41</v>
      </c>
      <c r="F47" s="25">
        <f t="shared" si="0"/>
        <v>11907.78</v>
      </c>
      <c r="G47" s="25">
        <f>IF(B48="totale",$D$17-F46,IF(B47="","",IF(B47="totale",SUM(G$26:G46),E47)))</f>
        <v>558.41</v>
      </c>
      <c r="H47" s="24">
        <f>IF(B47="Totale",SUM($H$26:H46),IF(B47="","",(($J$18-D47))))</f>
        <v>115.63991353137919</v>
      </c>
      <c r="I47" s="25">
        <f>IF(B47="totale",SUM(I$26:$I46),IF(B47="","",$J$18-G47))</f>
        <v>115.63999999999999</v>
      </c>
      <c r="J47" s="26">
        <f>IF(B47="Totale",SUM(J$26:J46),IF(B47="","",G47+I47))</f>
        <v>674.05</v>
      </c>
      <c r="K47" s="1">
        <f t="shared" si="1"/>
        <v>0</v>
      </c>
      <c r="L47" s="76">
        <f>IF(B47="totale",SUM(L$26:L46),IF(B47="","",1/$D$18*FISSO!$D$16*I47))</f>
        <v>68.116712328767122</v>
      </c>
      <c r="M47" s="76">
        <f>IF(B47="Totale",SUM(M$26:M46),ROUND(L47,2))</f>
        <v>68.12</v>
      </c>
      <c r="N47" s="76">
        <f>IF(B47="totale",SUM(N$26:N46),IF(B47="","",1/$D$18*FISSO!$E$16*I47))</f>
        <v>47.523287671232872</v>
      </c>
      <c r="O47" s="75">
        <f t="shared" si="7"/>
        <v>115.63999999999999</v>
      </c>
      <c r="P47" s="113">
        <f t="shared" si="8"/>
        <v>68.12</v>
      </c>
      <c r="Q47" s="75" t="e">
        <f>P47+#REF!</f>
        <v>#REF!</v>
      </c>
      <c r="R47" s="75" t="e">
        <f t="shared" si="2"/>
        <v>#REF!</v>
      </c>
      <c r="S47" s="118">
        <f t="shared" si="3"/>
        <v>47.519999999999982</v>
      </c>
      <c r="T47" s="75">
        <f t="shared" si="9"/>
        <v>115.63999999999999</v>
      </c>
      <c r="U47" s="75">
        <f t="shared" si="10"/>
        <v>0</v>
      </c>
    </row>
    <row r="48" spans="2:21" ht="14.25" customHeight="1" x14ac:dyDescent="0.3">
      <c r="B48" s="27">
        <f t="shared" si="4"/>
        <v>23</v>
      </c>
      <c r="C48" s="52" t="e">
        <f t="shared" si="5"/>
        <v>#REF!</v>
      </c>
      <c r="D48" s="24">
        <f>IF(B48="Totale",SUM($D$26:D47),IF(B48="","",IF(B48=$J$17,$D$17-(SUM($D$26:D47)),(($A$2*(1/((1+$J$19)^($J$17-B47))))))))</f>
        <v>560.08081483337048</v>
      </c>
      <c r="E48" s="25">
        <f t="shared" si="6"/>
        <v>560.08000000000004</v>
      </c>
      <c r="F48" s="25">
        <f t="shared" si="0"/>
        <v>12467.86</v>
      </c>
      <c r="G48" s="25">
        <f>IF(B49="totale",$D$17-F47,IF(B48="","",IF(B48="totale",SUM(G$26:G47),E48)))</f>
        <v>560.08000000000004</v>
      </c>
      <c r="H48" s="24">
        <f>IF(B48="Totale",SUM($H$26:H47),IF(B48="","",(($J$18-D48))))</f>
        <v>113.96918516662947</v>
      </c>
      <c r="I48" s="25">
        <f>IF(B48="totale",SUM(I$26:$I47),IF(B48="","",$J$18-G48))</f>
        <v>113.96999999999991</v>
      </c>
      <c r="J48" s="26">
        <f>IF(B48="Totale",SUM(J$26:J47),IF(B48="","",G48+I48))</f>
        <v>674.05</v>
      </c>
      <c r="K48" s="1">
        <f t="shared" si="1"/>
        <v>0</v>
      </c>
      <c r="L48" s="76">
        <f>IF(B48="totale",SUM(L$26:L47),IF(B48="","",1/$D$18*FISSO!$D$16*I48))</f>
        <v>67.133013698630094</v>
      </c>
      <c r="M48" s="76">
        <f>IF(B48="Totale",SUM(M$26:M47),ROUND(L48,2))</f>
        <v>67.13</v>
      </c>
      <c r="N48" s="76">
        <f>IF(B48="totale",SUM(N$26:N47),IF(B48="","",1/$D$18*FISSO!$E$16*I48))</f>
        <v>46.836986301369834</v>
      </c>
      <c r="O48" s="75">
        <f t="shared" si="7"/>
        <v>113.96999999999993</v>
      </c>
      <c r="P48" s="113">
        <f t="shared" si="8"/>
        <v>67.13</v>
      </c>
      <c r="Q48" s="75" t="e">
        <f>P48+#REF!</f>
        <v>#REF!</v>
      </c>
      <c r="R48" s="75" t="e">
        <f t="shared" si="2"/>
        <v>#REF!</v>
      </c>
      <c r="S48" s="118">
        <f t="shared" si="3"/>
        <v>46.839999999999918</v>
      </c>
      <c r="T48" s="75">
        <f t="shared" si="9"/>
        <v>113.96999999999991</v>
      </c>
      <c r="U48" s="75">
        <f t="shared" si="10"/>
        <v>0</v>
      </c>
    </row>
    <row r="49" spans="2:21" ht="14.25" customHeight="1" x14ac:dyDescent="0.3">
      <c r="B49" s="27">
        <f t="shared" si="4"/>
        <v>24</v>
      </c>
      <c r="C49" s="52" t="e">
        <f t="shared" si="5"/>
        <v>#REF!</v>
      </c>
      <c r="D49" s="24">
        <f>IF(B49="Totale",SUM($D$26:D48),IF(B49="","",IF(B49=$J$17,$D$17-(SUM($D$26:D48)),(($A$2*(1/((1+$J$19)^($J$17-B48))))))))</f>
        <v>561.75654191382455</v>
      </c>
      <c r="E49" s="25">
        <f t="shared" si="6"/>
        <v>561.76</v>
      </c>
      <c r="F49" s="25">
        <f t="shared" si="0"/>
        <v>13029.62</v>
      </c>
      <c r="G49" s="25">
        <f>IF(B50="totale",$D$17-F48,IF(B49="","",IF(B49="totale",SUM(G$26:G48),E49)))</f>
        <v>561.76</v>
      </c>
      <c r="H49" s="24">
        <f>IF(B49="Totale",SUM($H$26:H48),IF(B49="","",(($J$18-D49))))</f>
        <v>112.29345808617541</v>
      </c>
      <c r="I49" s="25">
        <f>IF(B49="totale",SUM(I$26:$I48),IF(B49="","",$J$18-G49))</f>
        <v>112.28999999999996</v>
      </c>
      <c r="J49" s="26">
        <f>IF(B49="Totale",SUM(J$26:J48),IF(B49="","",G49+I49))</f>
        <v>674.05</v>
      </c>
      <c r="K49" s="1">
        <f t="shared" si="1"/>
        <v>0</v>
      </c>
      <c r="L49" s="76">
        <f>IF(B49="totale",SUM(L$26:L48),IF(B49="","",1/$D$18*FISSO!$D$16*I49))</f>
        <v>66.143424657534226</v>
      </c>
      <c r="M49" s="76">
        <f>IF(B49="Totale",SUM(M$26:M48),ROUND(L49,2))</f>
        <v>66.14</v>
      </c>
      <c r="N49" s="76">
        <f>IF(B49="totale",SUM(N$26:N48),IF(B49="","",1/$D$18*FISSO!$E$16*I49))</f>
        <v>46.146575342465745</v>
      </c>
      <c r="O49" s="75">
        <f t="shared" si="7"/>
        <v>112.28999999999996</v>
      </c>
      <c r="P49" s="113">
        <f t="shared" si="8"/>
        <v>66.14</v>
      </c>
      <c r="Q49" s="75" t="e">
        <f>P49+#REF!</f>
        <v>#REF!</v>
      </c>
      <c r="R49" s="75" t="e">
        <f t="shared" si="2"/>
        <v>#REF!</v>
      </c>
      <c r="S49" s="118">
        <f t="shared" si="3"/>
        <v>46.149999999999963</v>
      </c>
      <c r="T49" s="75">
        <f t="shared" si="9"/>
        <v>112.28999999999996</v>
      </c>
      <c r="U49" s="75">
        <f t="shared" si="10"/>
        <v>0</v>
      </c>
    </row>
    <row r="50" spans="2:21" s="69" customFormat="1" ht="14.25" customHeight="1" x14ac:dyDescent="0.3">
      <c r="B50" s="27">
        <f t="shared" si="4"/>
        <v>25</v>
      </c>
      <c r="C50" s="52" t="e">
        <f t="shared" si="5"/>
        <v>#REF!</v>
      </c>
      <c r="D50" s="24">
        <f>IF(B50="Totale",SUM($D$26:D49),IF(B50="","",IF(B50=$J$17,$D$17-(SUM($D$26:D49)),(($A$2*(1/((1+$J$19)^($J$17-B49))))))))</f>
        <v>563.43728266583105</v>
      </c>
      <c r="E50" s="25">
        <f t="shared" si="6"/>
        <v>563.44000000000005</v>
      </c>
      <c r="F50" s="25">
        <f t="shared" si="0"/>
        <v>13593.060000000001</v>
      </c>
      <c r="G50" s="25">
        <f>IF(B51="totale",$D$17-F49,IF(B50="","",IF(B50="totale",SUM(G$26:G49),E50)))</f>
        <v>563.44000000000005</v>
      </c>
      <c r="H50" s="24">
        <f>IF(B50="Totale",SUM($H$26:H49),IF(B50="","",(($J$18-D50))))</f>
        <v>110.61271733416891</v>
      </c>
      <c r="I50" s="25">
        <f>IF(B50="totale",SUM(I$26:$I49),IF(B50="","",$J$18-G50))</f>
        <v>110.6099999999999</v>
      </c>
      <c r="J50" s="26">
        <f>IF(B50="Totale",SUM(J$26:J49),IF(B50="","",G50+I50))</f>
        <v>674.05</v>
      </c>
      <c r="K50" s="69">
        <f t="shared" si="1"/>
        <v>0</v>
      </c>
      <c r="L50" s="109">
        <f>IF(B50="totale",SUM(L$26:L49),IF(B50="","",1/$D$18*FISSO!$D$16*I50))</f>
        <v>65.1538356164383</v>
      </c>
      <c r="M50" s="109">
        <f>IF(B50="Totale",SUM(M$26:M49),ROUND(L50,2))</f>
        <v>65.150000000000006</v>
      </c>
      <c r="N50" s="109">
        <f>IF(B50="totale",SUM(N$26:N49),IF(B50="","",1/$D$18*FISSO!$E$16*I50))</f>
        <v>45.456164383561607</v>
      </c>
      <c r="O50" s="110">
        <f t="shared" si="7"/>
        <v>110.6099999999999</v>
      </c>
      <c r="P50" s="116">
        <f t="shared" si="8"/>
        <v>65.150000000000006</v>
      </c>
      <c r="Q50" s="110" t="e">
        <f>P50+#REF!</f>
        <v>#REF!</v>
      </c>
      <c r="R50" s="110" t="e">
        <f t="shared" si="2"/>
        <v>#REF!</v>
      </c>
      <c r="S50" s="118">
        <f t="shared" si="3"/>
        <v>45.459999999999894</v>
      </c>
      <c r="T50" s="110">
        <f t="shared" si="9"/>
        <v>110.6099999999999</v>
      </c>
      <c r="U50" s="110">
        <f t="shared" si="10"/>
        <v>0</v>
      </c>
    </row>
    <row r="51" spans="2:21" ht="14.25" customHeight="1" x14ac:dyDescent="0.3">
      <c r="B51" s="27">
        <f t="shared" si="4"/>
        <v>26</v>
      </c>
      <c r="C51" s="52" t="e">
        <f t="shared" si="5"/>
        <v>#REF!</v>
      </c>
      <c r="D51" s="24">
        <f>IF(B51="Totale",SUM($D$26:D50),IF(B51="","",IF(B51=$J$17,$D$17-(SUM($D$26:D50)),(($A$2*(1/((1+$J$19)^($J$17-B50))))))))</f>
        <v>565.12305208998373</v>
      </c>
      <c r="E51" s="25">
        <f t="shared" si="6"/>
        <v>565.12</v>
      </c>
      <c r="F51" s="25">
        <f t="shared" si="0"/>
        <v>14158.180000000002</v>
      </c>
      <c r="G51" s="25">
        <f>IF(B52="totale",$D$17-F50,IF(B51="","",IF(B51="totale",SUM(G$26:G50),E51)))</f>
        <v>565.12</v>
      </c>
      <c r="H51" s="24">
        <f>IF(B51="Totale",SUM($H$26:H50),IF(B51="","",(($J$18-D51))))</f>
        <v>108.92694791001622</v>
      </c>
      <c r="I51" s="25">
        <f>IF(B51="totale",SUM(I$26:$I50),IF(B51="","",$J$18-G51))</f>
        <v>108.92999999999995</v>
      </c>
      <c r="J51" s="26">
        <f>IF(B51="Totale",SUM(J$26:J50),IF(B51="","",G51+I51))</f>
        <v>674.05</v>
      </c>
      <c r="K51" s="1">
        <f t="shared" si="1"/>
        <v>0</v>
      </c>
      <c r="L51" s="76">
        <f>IF(B51="totale",SUM(L$26:L50),IF(B51="","",1/$D$18*FISSO!$D$16*I51))</f>
        <v>64.164246575342432</v>
      </c>
      <c r="M51" s="76">
        <f>IF(B51="Totale",SUM(M$26:M50),ROUND(L51,2))</f>
        <v>64.16</v>
      </c>
      <c r="N51" s="76">
        <f>IF(B51="totale",SUM(N$26:N50),IF(B51="","",1/$D$18*FISSO!$E$16*I51))</f>
        <v>44.765753424657518</v>
      </c>
      <c r="O51" s="75">
        <f t="shared" si="7"/>
        <v>108.92999999999995</v>
      </c>
      <c r="P51" s="113">
        <f t="shared" si="8"/>
        <v>64.16</v>
      </c>
      <c r="Q51" s="75" t="e">
        <f>P51+#REF!</f>
        <v>#REF!</v>
      </c>
      <c r="R51" s="75" t="e">
        <f t="shared" si="2"/>
        <v>#REF!</v>
      </c>
      <c r="S51" s="118">
        <f t="shared" si="3"/>
        <v>44.769999999999953</v>
      </c>
      <c r="T51" s="75">
        <f t="shared" si="9"/>
        <v>108.92999999999995</v>
      </c>
      <c r="U51" s="75">
        <f t="shared" si="10"/>
        <v>0</v>
      </c>
    </row>
    <row r="52" spans="2:21" ht="14.25" customHeight="1" x14ac:dyDescent="0.3">
      <c r="B52" s="27">
        <f t="shared" si="4"/>
        <v>27</v>
      </c>
      <c r="C52" s="52" t="e">
        <f t="shared" si="5"/>
        <v>#REF!</v>
      </c>
      <c r="D52" s="24">
        <f>IF(B52="Totale",SUM($D$26:D51),IF(B52="","",IF(B52=$J$17,$D$17-(SUM($D$26:D51)),(($A$2*(1/((1+$J$19)^($J$17-B51))))))))</f>
        <v>566.81386523175831</v>
      </c>
      <c r="E52" s="25">
        <f t="shared" si="6"/>
        <v>566.80999999999995</v>
      </c>
      <c r="F52" s="25">
        <f t="shared" si="0"/>
        <v>14724.990000000002</v>
      </c>
      <c r="G52" s="25">
        <f>IF(B53="totale",$D$17-F51,IF(B52="","",IF(B52="totale",SUM(G$26:G51),E52)))</f>
        <v>566.80999999999995</v>
      </c>
      <c r="H52" s="24">
        <f>IF(B52="Totale",SUM($H$26:H51),IF(B52="","",(($J$18-D52))))</f>
        <v>107.23613476824164</v>
      </c>
      <c r="I52" s="25">
        <f>IF(B52="totale",SUM(I$26:$I51),IF(B52="","",$J$18-G52))</f>
        <v>107.24000000000001</v>
      </c>
      <c r="J52" s="26">
        <f>IF(B52="Totale",SUM(J$26:J51),IF(B52="","",G52+I52))</f>
        <v>674.05</v>
      </c>
      <c r="K52" s="1">
        <f t="shared" si="1"/>
        <v>0</v>
      </c>
      <c r="L52" s="76">
        <f>IF(B52="totale",SUM(L$26:L51),IF(B52="","",1/$D$18*FISSO!$D$16*I52))</f>
        <v>63.16876712328768</v>
      </c>
      <c r="M52" s="76">
        <f>IF(B52="Totale",SUM(M$26:M51),ROUND(L52,2))</f>
        <v>63.17</v>
      </c>
      <c r="N52" s="76">
        <f>IF(B52="totale",SUM(N$26:N51),IF(B52="","",1/$D$18*FISSO!$E$16*I52))</f>
        <v>44.071232876712337</v>
      </c>
      <c r="O52" s="75">
        <f t="shared" si="7"/>
        <v>107.24000000000001</v>
      </c>
      <c r="P52" s="113">
        <f t="shared" si="8"/>
        <v>63.17</v>
      </c>
      <c r="Q52" s="75" t="e">
        <f>P52+#REF!</f>
        <v>#REF!</v>
      </c>
      <c r="R52" s="75" t="e">
        <f t="shared" si="2"/>
        <v>#REF!</v>
      </c>
      <c r="S52" s="118">
        <f t="shared" si="3"/>
        <v>44.070000000000007</v>
      </c>
      <c r="T52" s="75">
        <f t="shared" si="9"/>
        <v>107.24000000000001</v>
      </c>
      <c r="U52" s="75">
        <f t="shared" si="10"/>
        <v>0</v>
      </c>
    </row>
    <row r="53" spans="2:21" ht="14.25" customHeight="1" x14ac:dyDescent="0.3">
      <c r="B53" s="27">
        <f t="shared" si="4"/>
        <v>28</v>
      </c>
      <c r="C53" s="52" t="e">
        <f t="shared" si="5"/>
        <v>#REF!</v>
      </c>
      <c r="D53" s="24">
        <f>IF(B53="Totale",SUM($D$26:D52),IF(B53="","",IF(B53=$J$17,$D$17-(SUM($D$26:D52)),(($A$2*(1/((1+$J$19)^($J$17-B52))))))))</f>
        <v>568.50973718164539</v>
      </c>
      <c r="E53" s="25">
        <f t="shared" si="6"/>
        <v>568.51</v>
      </c>
      <c r="F53" s="25">
        <f t="shared" si="0"/>
        <v>15293.500000000002</v>
      </c>
      <c r="G53" s="25">
        <f>IF(B54="totale",$D$17-F52,IF(B53="","",IF(B53="totale",SUM(G$26:G52),E53)))</f>
        <v>568.51</v>
      </c>
      <c r="H53" s="24">
        <f>IF(B53="Totale",SUM($H$26:H52),IF(B53="","",(($J$18-D53))))</f>
        <v>105.54026281835456</v>
      </c>
      <c r="I53" s="25">
        <f>IF(B53="totale",SUM(I$26:$I52),IF(B53="","",$J$18-G53))</f>
        <v>105.53999999999996</v>
      </c>
      <c r="J53" s="26">
        <f>IF(B53="Totale",SUM(J$26:J52),IF(B53="","",G53+I53))</f>
        <v>674.05</v>
      </c>
      <c r="K53" s="1">
        <f t="shared" si="1"/>
        <v>0</v>
      </c>
      <c r="L53" s="76">
        <f>IF(B53="totale",SUM(L$26:L52),IF(B53="","",1/$D$18*FISSO!$D$16*I53))</f>
        <v>62.167397260273951</v>
      </c>
      <c r="M53" s="76">
        <f>IF(B53="Totale",SUM(M$26:M52),ROUND(L53,2))</f>
        <v>62.17</v>
      </c>
      <c r="N53" s="76">
        <f>IF(B53="totale",SUM(N$26:N52),IF(B53="","",1/$D$18*FISSO!$E$16*I53))</f>
        <v>43.372602739726013</v>
      </c>
      <c r="O53" s="75">
        <f t="shared" si="7"/>
        <v>105.53999999999996</v>
      </c>
      <c r="P53" s="113">
        <f t="shared" si="8"/>
        <v>62.17</v>
      </c>
      <c r="Q53" s="75" t="e">
        <f>P53+#REF!</f>
        <v>#REF!</v>
      </c>
      <c r="R53" s="75" t="e">
        <f t="shared" si="2"/>
        <v>#REF!</v>
      </c>
      <c r="S53" s="118">
        <f t="shared" si="3"/>
        <v>43.369999999999962</v>
      </c>
      <c r="T53" s="75">
        <f t="shared" si="9"/>
        <v>105.53999999999996</v>
      </c>
      <c r="U53" s="75">
        <f t="shared" si="10"/>
        <v>0</v>
      </c>
    </row>
    <row r="54" spans="2:21" ht="14.25" customHeight="1" x14ac:dyDescent="0.3">
      <c r="B54" s="27">
        <f t="shared" si="4"/>
        <v>29</v>
      </c>
      <c r="C54" s="52" t="e">
        <f t="shared" si="5"/>
        <v>#REF!</v>
      </c>
      <c r="D54" s="24">
        <f>IF(B54="Totale",SUM($D$26:D53),IF(B54="","",IF(B54=$J$17,$D$17-(SUM($D$26:D53)),(($A$2*(1/((1+$J$19)^($J$17-B53))))))))</f>
        <v>570.21068307528515</v>
      </c>
      <c r="E54" s="25">
        <f t="shared" si="6"/>
        <v>570.21</v>
      </c>
      <c r="F54" s="25">
        <f t="shared" si="0"/>
        <v>15863.710000000003</v>
      </c>
      <c r="G54" s="25">
        <f>IF(B55="totale",$D$17-F53,IF(B54="","",IF(B54="totale",SUM(G$26:G53),E54)))</f>
        <v>570.21</v>
      </c>
      <c r="H54" s="24">
        <f>IF(B54="Totale",SUM($H$26:H53),IF(B54="","",(($J$18-D54))))</f>
        <v>103.83931692471481</v>
      </c>
      <c r="I54" s="25">
        <f>IF(B54="totale",SUM(I$26:$I53),IF(B54="","",$J$18-G54))</f>
        <v>103.83999999999992</v>
      </c>
      <c r="J54" s="26">
        <f>IF(B54="Totale",SUM(J$26:J53),IF(B54="","",G54+I54))</f>
        <v>674.05</v>
      </c>
      <c r="K54" s="1">
        <f t="shared" si="1"/>
        <v>0</v>
      </c>
      <c r="L54" s="76">
        <f>IF(B54="totale",SUM(L$26:L53),IF(B54="","",1/$D$18*FISSO!$D$16*I54))</f>
        <v>61.16602739726023</v>
      </c>
      <c r="M54" s="76">
        <f>IF(B54="Totale",SUM(M$26:M53),ROUND(L54,2))</f>
        <v>61.17</v>
      </c>
      <c r="N54" s="76">
        <f>IF(B54="totale",SUM(N$26:N53),IF(B54="","",1/$D$18*FISSO!$E$16*I54))</f>
        <v>42.673972602739696</v>
      </c>
      <c r="O54" s="75">
        <f t="shared" si="7"/>
        <v>103.83999999999992</v>
      </c>
      <c r="P54" s="113">
        <f t="shared" si="8"/>
        <v>61.17</v>
      </c>
      <c r="Q54" s="75" t="e">
        <f>P54+#REF!</f>
        <v>#REF!</v>
      </c>
      <c r="R54" s="75" t="e">
        <f t="shared" si="2"/>
        <v>#REF!</v>
      </c>
      <c r="S54" s="118">
        <f t="shared" si="3"/>
        <v>42.669999999999916</v>
      </c>
      <c r="T54" s="75">
        <f t="shared" si="9"/>
        <v>103.83999999999992</v>
      </c>
      <c r="U54" s="75">
        <f t="shared" si="10"/>
        <v>0</v>
      </c>
    </row>
    <row r="55" spans="2:21" ht="14.25" customHeight="1" x14ac:dyDescent="0.3">
      <c r="B55" s="27">
        <f t="shared" si="4"/>
        <v>30</v>
      </c>
      <c r="C55" s="52" t="e">
        <f t="shared" si="5"/>
        <v>#REF!</v>
      </c>
      <c r="D55" s="24">
        <f>IF(B55="Totale",SUM($D$26:D54),IF(B55="","",IF(B55=$J$17,$D$17-(SUM($D$26:D54)),(($A$2*(1/((1+$J$19)^($J$17-B54))))))))</f>
        <v>571.91671809360264</v>
      </c>
      <c r="E55" s="25">
        <f t="shared" si="6"/>
        <v>571.91999999999996</v>
      </c>
      <c r="F55" s="25">
        <f t="shared" si="0"/>
        <v>16435.63</v>
      </c>
      <c r="G55" s="25">
        <f>IF(B56="totale",$D$17-F54,IF(B55="","",IF(B55="totale",SUM(G$26:G54),E55)))</f>
        <v>571.91999999999996</v>
      </c>
      <c r="H55" s="24">
        <f>IF(B55="Totale",SUM($H$26:H54),IF(B55="","",(($J$18-D55))))</f>
        <v>102.13328190639731</v>
      </c>
      <c r="I55" s="25">
        <f>IF(B55="totale",SUM(I$26:$I54),IF(B55="","",$J$18-G55))</f>
        <v>102.13</v>
      </c>
      <c r="J55" s="26">
        <f>IF(B55="Totale",SUM(J$26:J54),IF(B55="","",G55+I55))</f>
        <v>674.05</v>
      </c>
      <c r="K55" s="1">
        <f t="shared" si="1"/>
        <v>0</v>
      </c>
      <c r="L55" s="76">
        <f>IF(B55="totale",SUM(L$26:L54),IF(B55="","",1/$D$18*FISSO!$D$16*I55))</f>
        <v>60.158767123287674</v>
      </c>
      <c r="M55" s="76">
        <f>IF(B55="Totale",SUM(M$26:M54),ROUND(L55,2))</f>
        <v>60.16</v>
      </c>
      <c r="N55" s="76">
        <f>IF(B55="totale",SUM(N$26:N54),IF(B55="","",1/$D$18*FISSO!$E$16*I55))</f>
        <v>41.971232876712328</v>
      </c>
      <c r="O55" s="75">
        <f t="shared" si="7"/>
        <v>102.13</v>
      </c>
      <c r="P55" s="113">
        <f t="shared" si="8"/>
        <v>60.16</v>
      </c>
      <c r="Q55" s="75" t="e">
        <f>P55+#REF!</f>
        <v>#REF!</v>
      </c>
      <c r="R55" s="75" t="e">
        <f t="shared" si="2"/>
        <v>#REF!</v>
      </c>
      <c r="S55" s="118">
        <f t="shared" si="3"/>
        <v>41.97</v>
      </c>
      <c r="T55" s="75">
        <f t="shared" si="9"/>
        <v>102.13</v>
      </c>
      <c r="U55" s="75">
        <f t="shared" si="10"/>
        <v>0</v>
      </c>
    </row>
    <row r="56" spans="2:21" ht="14.25" customHeight="1" x14ac:dyDescent="0.3">
      <c r="B56" s="27">
        <f t="shared" si="4"/>
        <v>31</v>
      </c>
      <c r="C56" s="52" t="e">
        <f t="shared" si="5"/>
        <v>#REF!</v>
      </c>
      <c r="D56" s="24">
        <f>IF(B56="Totale",SUM($D$26:D55),IF(B56="","",IF(B56=$J$17,$D$17-(SUM($D$26:D55)),(($A$2*(1/((1+$J$19)^($J$17-B55))))))))</f>
        <v>573.62785746294367</v>
      </c>
      <c r="E56" s="25">
        <f t="shared" si="6"/>
        <v>573.63</v>
      </c>
      <c r="F56" s="25">
        <f t="shared" si="0"/>
        <v>17009.260000000002</v>
      </c>
      <c r="G56" s="25">
        <f>IF(B57="totale",$D$17-F55,IF(B56="","",IF(B56="totale",SUM(G$26:G55),E56)))</f>
        <v>573.63</v>
      </c>
      <c r="H56" s="24">
        <f>IF(B56="Totale",SUM($H$26:H55),IF(B56="","",(($J$18-D56))))</f>
        <v>100.42214253705629</v>
      </c>
      <c r="I56" s="25">
        <f>IF(B56="totale",SUM(I$26:$I55),IF(B56="","",$J$18-G56))</f>
        <v>100.41999999999996</v>
      </c>
      <c r="J56" s="26">
        <f>IF(B56="Totale",SUM(J$26:J55),IF(B56="","",G56+I56))</f>
        <v>674.05</v>
      </c>
      <c r="K56" s="1">
        <f t="shared" si="1"/>
        <v>0</v>
      </c>
      <c r="L56" s="76">
        <f>IF(B56="totale",SUM(L$26:L55),IF(B56="","",1/$D$18*FISSO!$D$16*I56))</f>
        <v>59.151506849315048</v>
      </c>
      <c r="M56" s="76">
        <f>IF(B56="Totale",SUM(M$26:M55),ROUND(L56,2))</f>
        <v>59.15</v>
      </c>
      <c r="N56" s="76">
        <f>IF(B56="totale",SUM(N$26:N55),IF(B56="","",1/$D$18*FISSO!$E$16*I56))</f>
        <v>41.268493150684918</v>
      </c>
      <c r="O56" s="75">
        <f t="shared" si="7"/>
        <v>100.41999999999996</v>
      </c>
      <c r="P56" s="113">
        <f t="shared" si="8"/>
        <v>59.15</v>
      </c>
      <c r="Q56" s="75" t="e">
        <f>P56+#REF!</f>
        <v>#REF!</v>
      </c>
      <c r="R56" s="75" t="e">
        <f t="shared" si="2"/>
        <v>#REF!</v>
      </c>
      <c r="S56" s="118">
        <f t="shared" si="3"/>
        <v>41.26999999999996</v>
      </c>
      <c r="T56" s="75">
        <f t="shared" si="9"/>
        <v>100.41999999999996</v>
      </c>
      <c r="U56" s="75">
        <f t="shared" si="10"/>
        <v>0</v>
      </c>
    </row>
    <row r="57" spans="2:21" ht="14.25" customHeight="1" x14ac:dyDescent="0.3">
      <c r="B57" s="27">
        <f t="shared" si="4"/>
        <v>32</v>
      </c>
      <c r="C57" s="52" t="e">
        <f t="shared" si="5"/>
        <v>#REF!</v>
      </c>
      <c r="D57" s="24">
        <f>IF(B57="Totale",SUM($D$26:D56),IF(B57="","",IF(B57=$J$17,$D$17-(SUM($D$26:D56)),(($A$2*(1/((1+$J$19)^($J$17-B56))))))))</f>
        <v>575.34411645520981</v>
      </c>
      <c r="E57" s="25">
        <f t="shared" si="6"/>
        <v>575.34</v>
      </c>
      <c r="F57" s="25">
        <f t="shared" si="0"/>
        <v>17584.600000000002</v>
      </c>
      <c r="G57" s="25">
        <f>IF(B58="totale",$D$17-F56,IF(B57="","",IF(B57="totale",SUM(G$26:G56),E57)))</f>
        <v>575.34</v>
      </c>
      <c r="H57" s="24">
        <f>IF(B57="Totale",SUM($H$26:H56),IF(B57="","",(($J$18-D57))))</f>
        <v>98.70588354479014</v>
      </c>
      <c r="I57" s="25">
        <f>IF(B57="totale",SUM(I$26:$I56),IF(B57="","",$J$18-G57))</f>
        <v>98.709999999999923</v>
      </c>
      <c r="J57" s="26">
        <f>IF(B57="Totale",SUM(J$26:J56),IF(B57="","",G57+I57))</f>
        <v>674.05</v>
      </c>
      <c r="K57" s="1">
        <f t="shared" si="1"/>
        <v>0</v>
      </c>
      <c r="L57" s="76">
        <f>IF(B57="totale",SUM(L$26:L56),IF(B57="","",1/$D$18*FISSO!$D$16*I57))</f>
        <v>58.144246575342422</v>
      </c>
      <c r="M57" s="76">
        <f>IF(B57="Totale",SUM(M$26:M56),ROUND(L57,2))</f>
        <v>58.14</v>
      </c>
      <c r="N57" s="76">
        <f>IF(B57="totale",SUM(N$26:N56),IF(B57="","",1/$D$18*FISSO!$E$16*I57))</f>
        <v>40.565753424657508</v>
      </c>
      <c r="O57" s="75">
        <f t="shared" si="7"/>
        <v>98.709999999999923</v>
      </c>
      <c r="P57" s="113">
        <f t="shared" si="8"/>
        <v>58.14</v>
      </c>
      <c r="Q57" s="75" t="e">
        <f>P57+#REF!</f>
        <v>#REF!</v>
      </c>
      <c r="R57" s="75" t="e">
        <f t="shared" si="2"/>
        <v>#REF!</v>
      </c>
      <c r="S57" s="118">
        <f t="shared" si="3"/>
        <v>40.569999999999922</v>
      </c>
      <c r="T57" s="75">
        <f t="shared" si="9"/>
        <v>98.709999999999923</v>
      </c>
      <c r="U57" s="75">
        <f t="shared" si="10"/>
        <v>0</v>
      </c>
    </row>
    <row r="58" spans="2:21" ht="14.25" customHeight="1" x14ac:dyDescent="0.3">
      <c r="B58" s="27">
        <f t="shared" si="4"/>
        <v>33</v>
      </c>
      <c r="C58" s="52" t="e">
        <f t="shared" si="5"/>
        <v>#REF!</v>
      </c>
      <c r="D58" s="24">
        <f>IF(B58="Totale",SUM($D$26:D57),IF(B58="","",IF(B58=$J$17,$D$17-(SUM($D$26:D57)),(($A$2*(1/((1+$J$19)^($J$17-B57))))))))</f>
        <v>577.06551038799591</v>
      </c>
      <c r="E58" s="25">
        <f t="shared" si="6"/>
        <v>577.07000000000005</v>
      </c>
      <c r="F58" s="25">
        <f t="shared" ref="F58:F86" si="11">IF(B58="totale","",SUM(F57+E58))</f>
        <v>18161.670000000002</v>
      </c>
      <c r="G58" s="25">
        <f>IF(B59="totale",$D$17-F57,IF(B58="","",IF(B58="totale",SUM(G$26:G57),E58)))</f>
        <v>577.07000000000005</v>
      </c>
      <c r="H58" s="24">
        <f>IF(B58="Totale",SUM($H$26:H57),IF(B58="","",(($J$18-D58))))</f>
        <v>96.98448961200404</v>
      </c>
      <c r="I58" s="25">
        <f>IF(B58="totale",SUM(I$26:$I57),IF(B58="","",$J$18-G58))</f>
        <v>96.979999999999905</v>
      </c>
      <c r="J58" s="26">
        <f>IF(B58="Totale",SUM(J$26:J57),IF(B58="","",G58+I58))</f>
        <v>674.05</v>
      </c>
      <c r="K58" s="1">
        <f t="shared" ref="K58:K86" si="12">IF(B58="Totale",H58,0)</f>
        <v>0</v>
      </c>
      <c r="L58" s="76">
        <f>IF(B58="totale",SUM(L$26:L57),IF(B58="","",1/$D$18*FISSO!$D$16*I58))</f>
        <v>57.125205479451999</v>
      </c>
      <c r="M58" s="76">
        <f>IF(B58="Totale",SUM(M$26:M57),ROUND(L58,2))</f>
        <v>57.13</v>
      </c>
      <c r="N58" s="76">
        <f>IF(B58="totale",SUM(N$26:N57),IF(B58="","",1/$D$18*FISSO!$E$16*I58))</f>
        <v>39.854794520547912</v>
      </c>
      <c r="O58" s="75">
        <f t="shared" si="7"/>
        <v>96.979999999999905</v>
      </c>
      <c r="P58" s="113">
        <f t="shared" si="8"/>
        <v>57.13</v>
      </c>
      <c r="Q58" s="75" t="e">
        <f>P58+#REF!</f>
        <v>#REF!</v>
      </c>
      <c r="R58" s="75" t="e">
        <f t="shared" ref="R58:R86" si="13">H58-Q58</f>
        <v>#REF!</v>
      </c>
      <c r="S58" s="118">
        <f t="shared" si="3"/>
        <v>39.849999999999902</v>
      </c>
      <c r="T58" s="75">
        <f t="shared" si="9"/>
        <v>96.979999999999905</v>
      </c>
      <c r="U58" s="75">
        <f t="shared" si="10"/>
        <v>0</v>
      </c>
    </row>
    <row r="59" spans="2:21" ht="14.25" customHeight="1" x14ac:dyDescent="0.3">
      <c r="B59" s="27">
        <f t="shared" si="4"/>
        <v>34</v>
      </c>
      <c r="C59" s="52" t="e">
        <f t="shared" ref="C59:C86" si="14">IF($D$19="s",IF($J$17&lt;&gt;B58,IF(B58="Totale","",IF(B58="","",DATE(YEAR(C58),MONTH(C58)+6,DAY(C58)))),""),IF($J$17&lt;&gt;B58,IF(B58="Totale","",IF(B58="","",DATE(YEAR(C58),MONTH(C58)+1,DAY(C58)))),""))</f>
        <v>#REF!</v>
      </c>
      <c r="D59" s="24">
        <f>IF(B59="Totale",SUM($D$26:D58),IF(B59="","",IF(B59=$J$17,$D$17-(SUM($D$26:D58)),(($A$2*(1/((1+$J$19)^($J$17-B58))))))))</f>
        <v>578.79205462472532</v>
      </c>
      <c r="E59" s="25">
        <f t="shared" si="6"/>
        <v>578.79</v>
      </c>
      <c r="F59" s="25">
        <f t="shared" si="11"/>
        <v>18740.460000000003</v>
      </c>
      <c r="G59" s="25">
        <f>IF(B60="totale",$D$17-F58,IF(B59="","",IF(B59="totale",SUM(G$26:G58),E59)))</f>
        <v>578.79</v>
      </c>
      <c r="H59" s="24">
        <f>IF(B59="Totale",SUM($H$26:H58),IF(B59="","",(($J$18-D59))))</f>
        <v>95.25794537527463</v>
      </c>
      <c r="I59" s="25">
        <f>IF(B59="totale",SUM(I$26:$I58),IF(B59="","",$J$18-G59))</f>
        <v>95.259999999999991</v>
      </c>
      <c r="J59" s="26">
        <f>IF(B59="Totale",SUM(J$26:J58),IF(B59="","",G59+I59))</f>
        <v>674.05</v>
      </c>
      <c r="K59" s="1">
        <f t="shared" si="12"/>
        <v>0</v>
      </c>
      <c r="L59" s="76">
        <f>IF(B59="totale",SUM(L$26:L58),IF(B59="","",1/$D$18*FISSO!$D$16*I59))</f>
        <v>56.112054794520546</v>
      </c>
      <c r="M59" s="76">
        <f>IF(B59="Totale",SUM(M$26:M58),ROUND(L59,2))</f>
        <v>56.11</v>
      </c>
      <c r="N59" s="76">
        <f>IF(B59="totale",SUM(N$26:N58),IF(B59="","",1/$D$18*FISSO!$E$16*I59))</f>
        <v>39.147945205479452</v>
      </c>
      <c r="O59" s="75">
        <f t="shared" si="7"/>
        <v>95.259999999999991</v>
      </c>
      <c r="P59" s="113">
        <f t="shared" si="8"/>
        <v>56.11</v>
      </c>
      <c r="Q59" s="75" t="e">
        <f>P59+#REF!</f>
        <v>#REF!</v>
      </c>
      <c r="R59" s="75" t="e">
        <f t="shared" si="13"/>
        <v>#REF!</v>
      </c>
      <c r="S59" s="118">
        <f t="shared" si="3"/>
        <v>39.149999999999991</v>
      </c>
      <c r="T59" s="75">
        <f t="shared" si="9"/>
        <v>95.259999999999991</v>
      </c>
      <c r="U59" s="75">
        <f t="shared" si="10"/>
        <v>0</v>
      </c>
    </row>
    <row r="60" spans="2:21" ht="14.25" customHeight="1" x14ac:dyDescent="0.3">
      <c r="B60" s="27">
        <f t="shared" si="4"/>
        <v>35</v>
      </c>
      <c r="C60" s="52" t="e">
        <f t="shared" si="14"/>
        <v>#REF!</v>
      </c>
      <c r="D60" s="24">
        <f>IF(B60="Totale",SUM($D$26:D59),IF(B60="","",IF(B60=$J$17,$D$17-(SUM($D$26:D59)),(($A$2*(1/((1+$J$19)^($J$17-B59))))))))</f>
        <v>580.5237645747884</v>
      </c>
      <c r="E60" s="25">
        <f t="shared" si="6"/>
        <v>580.52</v>
      </c>
      <c r="F60" s="25">
        <f t="shared" si="11"/>
        <v>19320.980000000003</v>
      </c>
      <c r="G60" s="25">
        <f>IF(B61="totale",$D$17-F59,IF(B60="","",IF(B60="totale",SUM(G$26:G59),E60)))</f>
        <v>580.52</v>
      </c>
      <c r="H60" s="24">
        <f>IF(B60="Totale",SUM($H$26:H59),IF(B60="","",(($J$18-D60))))</f>
        <v>93.526235425211553</v>
      </c>
      <c r="I60" s="25">
        <f>IF(B60="totale",SUM(I$26:$I59),IF(B60="","",$J$18-G60))</f>
        <v>93.529999999999973</v>
      </c>
      <c r="J60" s="26">
        <f>IF(B60="Totale",SUM(J$26:J59),IF(B60="","",G60+I60))</f>
        <v>674.05</v>
      </c>
      <c r="K60" s="1">
        <f t="shared" si="12"/>
        <v>0</v>
      </c>
      <c r="L60" s="76">
        <f>IF(B60="totale",SUM(L$26:L59),IF(B60="","",1/$D$18*FISSO!$D$16*I60))</f>
        <v>55.093013698630124</v>
      </c>
      <c r="M60" s="76">
        <f>IF(B60="Totale",SUM(M$26:M59),ROUND(L60,2))</f>
        <v>55.09</v>
      </c>
      <c r="N60" s="76">
        <f>IF(B60="totale",SUM(N$26:N59),IF(B60="","",1/$D$18*FISSO!$E$16*I60))</f>
        <v>38.436986301369856</v>
      </c>
      <c r="O60" s="75">
        <f t="shared" si="7"/>
        <v>93.529999999999973</v>
      </c>
      <c r="P60" s="113">
        <f t="shared" si="8"/>
        <v>55.09</v>
      </c>
      <c r="Q60" s="75" t="e">
        <f>P60+#REF!</f>
        <v>#REF!</v>
      </c>
      <c r="R60" s="75" t="e">
        <f t="shared" si="13"/>
        <v>#REF!</v>
      </c>
      <c r="S60" s="118">
        <f t="shared" si="3"/>
        <v>38.439999999999969</v>
      </c>
      <c r="T60" s="75">
        <f t="shared" si="9"/>
        <v>93.529999999999973</v>
      </c>
      <c r="U60" s="75">
        <f t="shared" si="10"/>
        <v>0</v>
      </c>
    </row>
    <row r="61" spans="2:21" ht="14.25" customHeight="1" x14ac:dyDescent="0.3">
      <c r="B61" s="27">
        <f t="shared" si="4"/>
        <v>36</v>
      </c>
      <c r="C61" s="52" t="e">
        <f t="shared" si="14"/>
        <v>#REF!</v>
      </c>
      <c r="D61" s="24">
        <f>IF(B61="Totale",SUM($D$26:D60),IF(B61="","",IF(B61=$J$17,$D$17-(SUM($D$26:D60)),(($A$2*(1/((1+$J$19)^($J$17-B60))))))))</f>
        <v>582.26065569367927</v>
      </c>
      <c r="E61" s="25">
        <f t="shared" si="6"/>
        <v>582.26</v>
      </c>
      <c r="F61" s="25">
        <f t="shared" si="11"/>
        <v>19903.240000000002</v>
      </c>
      <c r="G61" s="25">
        <f>IF(B62="totale",$D$17-F60,IF(B61="","",IF(B61="totale",SUM(G$26:G60),E61)))</f>
        <v>582.26</v>
      </c>
      <c r="H61" s="24">
        <f>IF(B61="Totale",SUM($H$26:H60),IF(B61="","",(($J$18-D61))))</f>
        <v>91.789344306320686</v>
      </c>
      <c r="I61" s="25">
        <f>IF(B61="totale",SUM(I$26:$I60),IF(B61="","",$J$18-G61))</f>
        <v>91.789999999999964</v>
      </c>
      <c r="J61" s="26">
        <f>IF(B61="Totale",SUM(J$26:J60),IF(B61="","",G61+I61))</f>
        <v>674.05</v>
      </c>
      <c r="K61" s="1">
        <f t="shared" si="12"/>
        <v>0</v>
      </c>
      <c r="L61" s="76">
        <f>IF(B61="totale",SUM(L$26:L60),IF(B61="","",1/$D$18*FISSO!$D$16*I61))</f>
        <v>54.068082191780803</v>
      </c>
      <c r="M61" s="76">
        <f>IF(B61="Totale",SUM(M$26:M60),ROUND(L61,2))</f>
        <v>54.07</v>
      </c>
      <c r="N61" s="76">
        <f>IF(B61="totale",SUM(N$26:N60),IF(B61="","",1/$D$18*FISSO!$E$16*I61))</f>
        <v>37.721917808219168</v>
      </c>
      <c r="O61" s="75">
        <f t="shared" si="7"/>
        <v>91.789999999999964</v>
      </c>
      <c r="P61" s="113">
        <f t="shared" si="8"/>
        <v>54.07</v>
      </c>
      <c r="Q61" s="75" t="e">
        <f>P61+#REF!</f>
        <v>#REF!</v>
      </c>
      <c r="R61" s="75" t="e">
        <f t="shared" si="13"/>
        <v>#REF!</v>
      </c>
      <c r="S61" s="118">
        <f t="shared" si="3"/>
        <v>37.719999999999963</v>
      </c>
      <c r="T61" s="75">
        <f t="shared" si="9"/>
        <v>91.789999999999964</v>
      </c>
      <c r="U61" s="75">
        <f t="shared" si="10"/>
        <v>0</v>
      </c>
    </row>
    <row r="62" spans="2:21" ht="14.25" customHeight="1" x14ac:dyDescent="0.3">
      <c r="B62" s="27">
        <f t="shared" si="4"/>
        <v>37</v>
      </c>
      <c r="C62" s="52" t="e">
        <f t="shared" si="14"/>
        <v>#REF!</v>
      </c>
      <c r="D62" s="24">
        <f>IF(B62="Totale",SUM($D$26:D61),IF(B62="","",IF(B62=$J$17,$D$17-(SUM($D$26:D61)),(($A$2*(1/((1+$J$19)^($J$17-B61))))))))</f>
        <v>584.00274348313371</v>
      </c>
      <c r="E62" s="25">
        <f t="shared" si="6"/>
        <v>584</v>
      </c>
      <c r="F62" s="25">
        <f t="shared" si="11"/>
        <v>20487.240000000002</v>
      </c>
      <c r="G62" s="25">
        <f>IF(B63="totale",$D$17-F61,IF(B62="","",IF(B62="totale",SUM(G$26:G61),E62)))</f>
        <v>584</v>
      </c>
      <c r="H62" s="24">
        <f>IF(B62="Totale",SUM($H$26:H61),IF(B62="","",(($J$18-D62))))</f>
        <v>90.047256516866241</v>
      </c>
      <c r="I62" s="25">
        <f>IF(B62="totale",SUM(I$26:$I61),IF(B62="","",$J$18-G62))</f>
        <v>90.049999999999955</v>
      </c>
      <c r="J62" s="26">
        <f>IF(B62="Totale",SUM(J$26:J61),IF(B62="","",G62+I62))</f>
        <v>674.05</v>
      </c>
      <c r="K62" s="1">
        <f t="shared" si="12"/>
        <v>0</v>
      </c>
      <c r="L62" s="76">
        <f>IF(B62="totale",SUM(L$26:L61),IF(B62="","",1/$D$18*FISSO!$D$16*I62))</f>
        <v>53.043150684931483</v>
      </c>
      <c r="M62" s="76">
        <f>IF(B62="Totale",SUM(M$26:M61),ROUND(L62,2))</f>
        <v>53.04</v>
      </c>
      <c r="N62" s="76">
        <f>IF(B62="totale",SUM(N$26:N61),IF(B62="","",1/$D$18*FISSO!$E$16*I62))</f>
        <v>37.006849315068479</v>
      </c>
      <c r="O62" s="75">
        <f t="shared" si="7"/>
        <v>90.049999999999955</v>
      </c>
      <c r="P62" s="113">
        <f t="shared" si="8"/>
        <v>53.04</v>
      </c>
      <c r="Q62" s="75" t="e">
        <f>P62+#REF!</f>
        <v>#REF!</v>
      </c>
      <c r="R62" s="75" t="e">
        <f t="shared" si="13"/>
        <v>#REF!</v>
      </c>
      <c r="S62" s="118">
        <f t="shared" si="3"/>
        <v>37.009999999999955</v>
      </c>
      <c r="T62" s="75">
        <f t="shared" si="9"/>
        <v>90.049999999999955</v>
      </c>
      <c r="U62" s="75">
        <f t="shared" si="10"/>
        <v>0</v>
      </c>
    </row>
    <row r="63" spans="2:21" ht="14.25" customHeight="1" x14ac:dyDescent="0.3">
      <c r="B63" s="27">
        <f t="shared" si="4"/>
        <v>38</v>
      </c>
      <c r="C63" s="52" t="e">
        <f t="shared" si="14"/>
        <v>#REF!</v>
      </c>
      <c r="D63" s="24">
        <f>IF(B63="Totale",SUM($D$26:D62),IF(B63="","",IF(B63=$J$17,$D$17-(SUM($D$26:D62)),(($A$2*(1/((1+$J$19)^($J$17-B62))))))))</f>
        <v>585.75004349126812</v>
      </c>
      <c r="E63" s="25">
        <f t="shared" si="6"/>
        <v>585.75</v>
      </c>
      <c r="F63" s="25">
        <f t="shared" si="11"/>
        <v>21072.99</v>
      </c>
      <c r="G63" s="25">
        <f>IF(B64="totale",$D$17-F62,IF(B63="","",IF(B63="totale",SUM(G$26:G62),E63)))</f>
        <v>585.75</v>
      </c>
      <c r="H63" s="24">
        <f>IF(B63="Totale",SUM($H$26:H62),IF(B63="","",(($J$18-D63))))</f>
        <v>88.299956508731839</v>
      </c>
      <c r="I63" s="25">
        <f>IF(B63="totale",SUM(I$26:$I62),IF(B63="","",$J$18-G63))</f>
        <v>88.299999999999955</v>
      </c>
      <c r="J63" s="26">
        <f>IF(B63="Totale",SUM(J$26:J62),IF(B63="","",G63+I63))</f>
        <v>674.05</v>
      </c>
      <c r="K63" s="1">
        <f t="shared" si="12"/>
        <v>0</v>
      </c>
      <c r="L63" s="76">
        <f>IF(B63="totale",SUM(L$26:L62),IF(B63="","",1/$D$18*FISSO!$D$16*I63))</f>
        <v>52.012328767123265</v>
      </c>
      <c r="M63" s="76">
        <f>IF(B63="Totale",SUM(M$26:M62),ROUND(L63,2))</f>
        <v>52.01</v>
      </c>
      <c r="N63" s="76">
        <f>IF(B63="totale",SUM(N$26:N62),IF(B63="","",1/$D$18*FISSO!$E$16*I63))</f>
        <v>36.287671232876697</v>
      </c>
      <c r="O63" s="75">
        <f t="shared" si="7"/>
        <v>88.299999999999955</v>
      </c>
      <c r="P63" s="113">
        <f t="shared" si="8"/>
        <v>52.01</v>
      </c>
      <c r="Q63" s="75" t="e">
        <f>P63+#REF!</f>
        <v>#REF!</v>
      </c>
      <c r="R63" s="75" t="e">
        <f t="shared" si="13"/>
        <v>#REF!</v>
      </c>
      <c r="S63" s="118">
        <f t="shared" si="3"/>
        <v>36.289999999999957</v>
      </c>
      <c r="T63" s="75">
        <f t="shared" si="9"/>
        <v>88.299999999999955</v>
      </c>
      <c r="U63" s="75">
        <f t="shared" si="10"/>
        <v>0</v>
      </c>
    </row>
    <row r="64" spans="2:21" ht="14.25" customHeight="1" x14ac:dyDescent="0.3">
      <c r="B64" s="27">
        <f t="shared" si="4"/>
        <v>39</v>
      </c>
      <c r="C64" s="52" t="e">
        <f t="shared" si="14"/>
        <v>#REF!</v>
      </c>
      <c r="D64" s="24">
        <f>IF(B64="Totale",SUM($D$26:D63),IF(B64="","",IF(B64=$J$17,$D$17-(SUM($D$26:D63)),(($A$2*(1/((1+$J$19)^($J$17-B63))))))))</f>
        <v>587.50257131271746</v>
      </c>
      <c r="E64" s="25">
        <f t="shared" si="6"/>
        <v>587.5</v>
      </c>
      <c r="F64" s="25">
        <f t="shared" si="11"/>
        <v>21660.49</v>
      </c>
      <c r="G64" s="25">
        <f>IF(B65="totale",$D$17-F63,IF(B64="","",IF(B64="totale",SUM(G$26:G63),E64)))</f>
        <v>587.5</v>
      </c>
      <c r="H64" s="24">
        <f>IF(B64="Totale",SUM($H$26:H63),IF(B64="","",(($J$18-D64))))</f>
        <v>86.547428687282491</v>
      </c>
      <c r="I64" s="25">
        <f>IF(B64="totale",SUM(I$26:$I63),IF(B64="","",$J$18-G64))</f>
        <v>86.549999999999955</v>
      </c>
      <c r="J64" s="26">
        <f>IF(B64="Totale",SUM(J$26:J63),IF(B64="","",G64+I64))</f>
        <v>674.05</v>
      </c>
      <c r="K64" s="1">
        <f t="shared" si="12"/>
        <v>0</v>
      </c>
      <c r="L64" s="76">
        <f>IF(B64="totale",SUM(L$26:L63),IF(B64="","",1/$D$18*FISSO!$D$16*I64))</f>
        <v>50.981506849315046</v>
      </c>
      <c r="M64" s="76">
        <f>IF(B64="Totale",SUM(M$26:M63),ROUND(L64,2))</f>
        <v>50.98</v>
      </c>
      <c r="N64" s="76">
        <f>IF(B64="totale",SUM(N$26:N63),IF(B64="","",1/$D$18*FISSO!$E$16*I64))</f>
        <v>35.568493150684915</v>
      </c>
      <c r="O64" s="75">
        <f t="shared" si="7"/>
        <v>86.549999999999955</v>
      </c>
      <c r="P64" s="113">
        <f t="shared" si="8"/>
        <v>50.98</v>
      </c>
      <c r="Q64" s="75" t="e">
        <f>P64+#REF!</f>
        <v>#REF!</v>
      </c>
      <c r="R64" s="75" t="e">
        <f t="shared" si="13"/>
        <v>#REF!</v>
      </c>
      <c r="S64" s="118">
        <f t="shared" si="3"/>
        <v>35.569999999999958</v>
      </c>
      <c r="T64" s="75">
        <f t="shared" si="9"/>
        <v>86.549999999999955</v>
      </c>
      <c r="U64" s="75">
        <f t="shared" si="10"/>
        <v>0</v>
      </c>
    </row>
    <row r="65" spans="2:21" ht="14.25" customHeight="1" x14ac:dyDescent="0.3">
      <c r="B65" s="27">
        <f t="shared" si="4"/>
        <v>40</v>
      </c>
      <c r="C65" s="52" t="e">
        <f t="shared" si="14"/>
        <v>#REF!</v>
      </c>
      <c r="D65" s="24">
        <f>IF(B65="Totale",SUM($D$26:D64),IF(B65="","",IF(B65=$J$17,$D$17-(SUM($D$26:D64)),(($A$2*(1/((1+$J$19)^($J$17-B64))))))))</f>
        <v>589.2603425887753</v>
      </c>
      <c r="E65" s="25">
        <f t="shared" si="6"/>
        <v>589.26</v>
      </c>
      <c r="F65" s="25">
        <f t="shared" si="11"/>
        <v>22249.75</v>
      </c>
      <c r="G65" s="25">
        <f>IF(B66="totale",$D$17-F64,IF(B65="","",IF(B65="totale",SUM(G$26:G64),E65)))</f>
        <v>589.26</v>
      </c>
      <c r="H65" s="24">
        <f>IF(B65="Totale",SUM($H$26:H64),IF(B65="","",(($J$18-D65))))</f>
        <v>84.789657411224653</v>
      </c>
      <c r="I65" s="25">
        <f>IF(B65="totale",SUM(I$26:$I64),IF(B65="","",$J$18-G65))</f>
        <v>84.789999999999964</v>
      </c>
      <c r="J65" s="26">
        <f>IF(B65="Totale",SUM(J$26:J64),IF(B65="","",G65+I65))</f>
        <v>674.05</v>
      </c>
      <c r="K65" s="1">
        <f t="shared" si="12"/>
        <v>0</v>
      </c>
      <c r="L65" s="76">
        <f>IF(B65="totale",SUM(L$26:L64),IF(B65="","",1/$D$18*FISSO!$D$16*I65))</f>
        <v>49.944794520547923</v>
      </c>
      <c r="M65" s="76">
        <f>IF(B65="Totale",SUM(M$26:M64),ROUND(L65,2))</f>
        <v>49.94</v>
      </c>
      <c r="N65" s="76">
        <f>IF(B65="totale",SUM(N$26:N64),IF(B65="","",1/$D$18*FISSO!$E$16*I65))</f>
        <v>34.845205479452041</v>
      </c>
      <c r="O65" s="75">
        <f t="shared" si="7"/>
        <v>84.789999999999964</v>
      </c>
      <c r="P65" s="113">
        <f t="shared" si="8"/>
        <v>49.94</v>
      </c>
      <c r="Q65" s="75" t="e">
        <f>P65+#REF!</f>
        <v>#REF!</v>
      </c>
      <c r="R65" s="75" t="e">
        <f t="shared" si="13"/>
        <v>#REF!</v>
      </c>
      <c r="S65" s="118">
        <f t="shared" si="3"/>
        <v>34.849999999999966</v>
      </c>
      <c r="T65" s="75">
        <f t="shared" si="9"/>
        <v>84.789999999999964</v>
      </c>
      <c r="U65" s="75">
        <f t="shared" si="10"/>
        <v>0</v>
      </c>
    </row>
    <row r="66" spans="2:21" ht="14.25" customHeight="1" x14ac:dyDescent="0.3">
      <c r="B66" s="27">
        <f t="shared" si="4"/>
        <v>41</v>
      </c>
      <c r="C66" s="52" t="e">
        <f t="shared" si="14"/>
        <v>#REF!</v>
      </c>
      <c r="D66" s="24">
        <f>IF(B66="Totale",SUM($D$26:D65),IF(B66="","",IF(B66=$J$17,$D$17-(SUM($D$26:D65)),(($A$2*(1/((1+$J$19)^($J$17-B65))))))))</f>
        <v>591.023373007533</v>
      </c>
      <c r="E66" s="25">
        <f t="shared" si="6"/>
        <v>591.02</v>
      </c>
      <c r="F66" s="25">
        <f t="shared" si="11"/>
        <v>22840.77</v>
      </c>
      <c r="G66" s="25">
        <f>IF(B67="totale",$D$17-F65,IF(B66="","",IF(B66="totale",SUM(G$26:G65),E66)))</f>
        <v>591.02</v>
      </c>
      <c r="H66" s="24">
        <f>IF(B66="Totale",SUM($H$26:H65),IF(B66="","",(($J$18-D66))))</f>
        <v>83.026626992466959</v>
      </c>
      <c r="I66" s="25">
        <f>IF(B66="totale",SUM(I$26:$I65),IF(B66="","",$J$18-G66))</f>
        <v>83.029999999999973</v>
      </c>
      <c r="J66" s="26">
        <f>IF(B66="Totale",SUM(J$26:J65),IF(B66="","",G66+I66))</f>
        <v>674.05</v>
      </c>
      <c r="K66" s="1">
        <f t="shared" si="12"/>
        <v>0</v>
      </c>
      <c r="L66" s="76">
        <f>IF(B66="totale",SUM(L$26:L65),IF(B66="","",1/$D$18*FISSO!$D$16*I66))</f>
        <v>48.908082191780807</v>
      </c>
      <c r="M66" s="76">
        <f>IF(B66="Totale",SUM(M$26:M65),ROUND(L66,2))</f>
        <v>48.91</v>
      </c>
      <c r="N66" s="76">
        <f>IF(B66="totale",SUM(N$26:N65),IF(B66="","",1/$D$18*FISSO!$E$16*I66))</f>
        <v>34.121917808219166</v>
      </c>
      <c r="O66" s="75">
        <f t="shared" si="7"/>
        <v>83.029999999999973</v>
      </c>
      <c r="P66" s="113">
        <f t="shared" si="8"/>
        <v>48.91</v>
      </c>
      <c r="Q66" s="75" t="e">
        <f>P66+#REF!</f>
        <v>#REF!</v>
      </c>
      <c r="R66" s="75" t="e">
        <f t="shared" si="13"/>
        <v>#REF!</v>
      </c>
      <c r="S66" s="118">
        <f t="shared" si="3"/>
        <v>34.119999999999976</v>
      </c>
      <c r="T66" s="75">
        <f t="shared" si="9"/>
        <v>83.029999999999973</v>
      </c>
      <c r="U66" s="75">
        <f t="shared" si="10"/>
        <v>0</v>
      </c>
    </row>
    <row r="67" spans="2:21" ht="14.25" customHeight="1" x14ac:dyDescent="0.3">
      <c r="B67" s="27">
        <f t="shared" si="4"/>
        <v>42</v>
      </c>
      <c r="C67" s="52" t="e">
        <f t="shared" si="14"/>
        <v>#REF!</v>
      </c>
      <c r="D67" s="24">
        <f>IF(B67="Totale",SUM($D$26:D66),IF(B67="","",IF(B67=$J$17,$D$17-(SUM($D$26:D66)),(($A$2*(1/((1+$J$19)^($J$17-B66))))))))</f>
        <v>592.791678304019</v>
      </c>
      <c r="E67" s="25">
        <f t="shared" si="6"/>
        <v>592.79</v>
      </c>
      <c r="F67" s="25">
        <f t="shared" si="11"/>
        <v>23433.56</v>
      </c>
      <c r="G67" s="25">
        <f>IF(B68="totale",$D$17-F66,IF(B67="","",IF(B67="totale",SUM(G$26:G66),E67)))</f>
        <v>592.79</v>
      </c>
      <c r="H67" s="24">
        <f>IF(B67="Totale",SUM($H$26:H66),IF(B67="","",(($J$18-D67))))</f>
        <v>81.258321695980953</v>
      </c>
      <c r="I67" s="25">
        <f>IF(B67="totale",SUM(I$26:$I66),IF(B67="","",$J$18-G67))</f>
        <v>81.259999999999991</v>
      </c>
      <c r="J67" s="26">
        <f>IF(B67="Totale",SUM(J$26:J66),IF(B67="","",G67+I67))</f>
        <v>674.05</v>
      </c>
      <c r="K67" s="1">
        <f t="shared" si="12"/>
        <v>0</v>
      </c>
      <c r="L67" s="76">
        <f>IF(B67="totale",SUM(L$26:L66),IF(B67="","",1/$D$18*FISSO!$D$16*I67))</f>
        <v>47.865479452054792</v>
      </c>
      <c r="M67" s="76">
        <f>IF(B67="Totale",SUM(M$26:M66),ROUND(L67,2))</f>
        <v>47.87</v>
      </c>
      <c r="N67" s="76">
        <f>IF(B67="totale",SUM(N$26:N66),IF(B67="","",1/$D$18*FISSO!$E$16*I67))</f>
        <v>33.394520547945206</v>
      </c>
      <c r="O67" s="75">
        <f t="shared" si="7"/>
        <v>81.259999999999991</v>
      </c>
      <c r="P67" s="113">
        <f t="shared" si="8"/>
        <v>47.87</v>
      </c>
      <c r="Q67" s="75" t="e">
        <f>P67+#REF!</f>
        <v>#REF!</v>
      </c>
      <c r="R67" s="75" t="e">
        <f t="shared" si="13"/>
        <v>#REF!</v>
      </c>
      <c r="S67" s="118">
        <f t="shared" si="3"/>
        <v>33.389999999999993</v>
      </c>
      <c r="T67" s="75">
        <f t="shared" si="9"/>
        <v>81.259999999999991</v>
      </c>
      <c r="U67" s="75">
        <f t="shared" si="10"/>
        <v>0</v>
      </c>
    </row>
    <row r="68" spans="2:21" ht="14.25" customHeight="1" x14ac:dyDescent="0.3">
      <c r="B68" s="27">
        <f t="shared" si="4"/>
        <v>43</v>
      </c>
      <c r="C68" s="52" t="e">
        <f t="shared" si="14"/>
        <v>#REF!</v>
      </c>
      <c r="D68" s="24">
        <f>IF(B68="Totale",SUM($D$26:D67),IF(B68="","",IF(B68=$J$17,$D$17-(SUM($D$26:D67)),(($A$2*(1/((1+$J$19)^($J$17-B67))))))))</f>
        <v>594.56527426034097</v>
      </c>
      <c r="E68" s="25">
        <f t="shared" si="6"/>
        <v>594.57000000000005</v>
      </c>
      <c r="F68" s="25">
        <f t="shared" si="11"/>
        <v>24028.13</v>
      </c>
      <c r="G68" s="25">
        <f>IF(B69="totale",$D$17-F67,IF(B68="","",IF(B68="totale",SUM(G$26:G67),E68)))</f>
        <v>594.57000000000005</v>
      </c>
      <c r="H68" s="24">
        <f>IF(B68="Totale",SUM($H$26:H67),IF(B68="","",(($J$18-D68))))</f>
        <v>79.484725739658984</v>
      </c>
      <c r="I68" s="25">
        <f>IF(B68="totale",SUM(I$26:$I67),IF(B68="","",$J$18-G68))</f>
        <v>79.479999999999905</v>
      </c>
      <c r="J68" s="26">
        <f>IF(B68="Totale",SUM(J$26:J67),IF(B68="","",G68+I68))</f>
        <v>674.05</v>
      </c>
      <c r="K68" s="1">
        <f t="shared" si="12"/>
        <v>0</v>
      </c>
      <c r="L68" s="76">
        <f>IF(B68="totale",SUM(L$26:L67),IF(B68="","",1/$D$18*FISSO!$D$16*I68))</f>
        <v>46.816986301369809</v>
      </c>
      <c r="M68" s="76">
        <f>IF(B68="Totale",SUM(M$26:M67),ROUND(L68,2))</f>
        <v>46.82</v>
      </c>
      <c r="N68" s="76">
        <f>IF(B68="totale",SUM(N$26:N67),IF(B68="","",1/$D$18*FISSO!$E$16*I68))</f>
        <v>32.663013698630103</v>
      </c>
      <c r="O68" s="75">
        <f t="shared" si="7"/>
        <v>79.479999999999905</v>
      </c>
      <c r="P68" s="113">
        <f t="shared" si="8"/>
        <v>46.82</v>
      </c>
      <c r="Q68" s="75" t="e">
        <f>P68+#REF!</f>
        <v>#REF!</v>
      </c>
      <c r="R68" s="75" t="e">
        <f t="shared" si="13"/>
        <v>#REF!</v>
      </c>
      <c r="S68" s="118">
        <f t="shared" si="3"/>
        <v>32.659999999999904</v>
      </c>
      <c r="T68" s="75">
        <f t="shared" si="9"/>
        <v>79.479999999999905</v>
      </c>
      <c r="U68" s="75">
        <f t="shared" si="10"/>
        <v>0</v>
      </c>
    </row>
    <row r="69" spans="2:21" ht="14.25" customHeight="1" x14ac:dyDescent="0.3">
      <c r="B69" s="27">
        <f t="shared" si="4"/>
        <v>44</v>
      </c>
      <c r="C69" s="52" t="e">
        <f t="shared" si="14"/>
        <v>#REF!</v>
      </c>
      <c r="D69" s="24">
        <f>IF(B69="Totale",SUM($D$26:D68),IF(B69="","",IF(B69=$J$17,$D$17-(SUM($D$26:D68)),(($A$2*(1/((1+$J$19)^($J$17-B68))))))))</f>
        <v>596.34417670582491</v>
      </c>
      <c r="E69" s="25">
        <f t="shared" si="6"/>
        <v>596.34</v>
      </c>
      <c r="F69" s="25">
        <f t="shared" si="11"/>
        <v>24624.47</v>
      </c>
      <c r="G69" s="25">
        <f>IF(B70="totale",$D$17-F68,IF(B69="","",IF(B69="totale",SUM(G$26:G68),E69)))</f>
        <v>596.34</v>
      </c>
      <c r="H69" s="24">
        <f>IF(B69="Totale",SUM($H$26:H68),IF(B69="","",(($J$18-D69))))</f>
        <v>77.705823294175048</v>
      </c>
      <c r="I69" s="25">
        <f>IF(B69="totale",SUM(I$26:$I68),IF(B69="","",$J$18-G69))</f>
        <v>77.709999999999923</v>
      </c>
      <c r="J69" s="26">
        <f>IF(B69="Totale",SUM(J$26:J68),IF(B69="","",G69+I69))</f>
        <v>674.05</v>
      </c>
      <c r="K69" s="1">
        <f t="shared" si="12"/>
        <v>0</v>
      </c>
      <c r="L69" s="76">
        <f>IF(B69="totale",SUM(L$26:L68),IF(B69="","",1/$D$18*FISSO!$D$16*I69))</f>
        <v>45.774383561643795</v>
      </c>
      <c r="M69" s="76">
        <f>IF(B69="Totale",SUM(M$26:M68),ROUND(L69,2))</f>
        <v>45.77</v>
      </c>
      <c r="N69" s="76">
        <f>IF(B69="totale",SUM(N$26:N68),IF(B69="","",1/$D$18*FISSO!$E$16*I69))</f>
        <v>31.935616438356135</v>
      </c>
      <c r="O69" s="75">
        <f t="shared" si="7"/>
        <v>77.709999999999923</v>
      </c>
      <c r="P69" s="113">
        <f t="shared" si="8"/>
        <v>45.77</v>
      </c>
      <c r="Q69" s="75" t="e">
        <f>P69+#REF!</f>
        <v>#REF!</v>
      </c>
      <c r="R69" s="75" t="e">
        <f t="shared" si="13"/>
        <v>#REF!</v>
      </c>
      <c r="S69" s="118">
        <f t="shared" si="3"/>
        <v>31.93999999999992</v>
      </c>
      <c r="T69" s="75">
        <f t="shared" si="9"/>
        <v>77.709999999999923</v>
      </c>
      <c r="U69" s="75">
        <f t="shared" si="10"/>
        <v>0</v>
      </c>
    </row>
    <row r="70" spans="2:21" ht="14.25" customHeight="1" x14ac:dyDescent="0.3">
      <c r="B70" s="27">
        <f t="shared" si="4"/>
        <v>45</v>
      </c>
      <c r="C70" s="52" t="e">
        <f t="shared" si="14"/>
        <v>#REF!</v>
      </c>
      <c r="D70" s="24">
        <f>IF(B70="Totale",SUM($D$26:D69),IF(B70="","",IF(B70=$J$17,$D$17-(SUM($D$26:D69)),(($A$2*(1/((1+$J$19)^($J$17-B69))))))))</f>
        <v>598.12840151715773</v>
      </c>
      <c r="E70" s="25">
        <f t="shared" si="6"/>
        <v>598.13</v>
      </c>
      <c r="F70" s="25">
        <f t="shared" si="11"/>
        <v>25222.600000000002</v>
      </c>
      <c r="G70" s="25">
        <f>IF(B71="totale",$D$17-F69,IF(B70="","",IF(B70="totale",SUM(G$26:G69),E70)))</f>
        <v>598.13</v>
      </c>
      <c r="H70" s="24">
        <f>IF(B70="Totale",SUM($H$26:H69),IF(B70="","",(($J$18-D70))))</f>
        <v>75.921598482842228</v>
      </c>
      <c r="I70" s="25">
        <f>IF(B70="totale",SUM(I$26:$I69),IF(B70="","",$J$18-G70))</f>
        <v>75.919999999999959</v>
      </c>
      <c r="J70" s="26">
        <f>IF(B70="Totale",SUM(J$26:J69),IF(B70="","",G70+I70))</f>
        <v>674.05</v>
      </c>
      <c r="K70" s="1">
        <f t="shared" si="12"/>
        <v>0</v>
      </c>
      <c r="L70" s="76">
        <f>IF(B70="totale",SUM(L$26:L69),IF(B70="","",1/$D$18*FISSO!$D$16*I70))</f>
        <v>44.719999999999978</v>
      </c>
      <c r="M70" s="76">
        <f>IF(B70="Totale",SUM(M$26:M69),ROUND(L70,2))</f>
        <v>44.72</v>
      </c>
      <c r="N70" s="76">
        <f>IF(B70="totale",SUM(N$26:N69),IF(B70="","",1/$D$18*FISSO!$E$16*I70))</f>
        <v>31.199999999999985</v>
      </c>
      <c r="O70" s="75">
        <f t="shared" si="7"/>
        <v>75.919999999999959</v>
      </c>
      <c r="P70" s="113">
        <f t="shared" si="8"/>
        <v>44.72</v>
      </c>
      <c r="Q70" s="75" t="e">
        <f>P70+#REF!</f>
        <v>#REF!</v>
      </c>
      <c r="R70" s="75" t="e">
        <f t="shared" si="13"/>
        <v>#REF!</v>
      </c>
      <c r="S70" s="118">
        <f t="shared" si="3"/>
        <v>31.19999999999996</v>
      </c>
      <c r="T70" s="75">
        <f t="shared" si="9"/>
        <v>75.919999999999959</v>
      </c>
      <c r="U70" s="75">
        <f t="shared" si="10"/>
        <v>0</v>
      </c>
    </row>
    <row r="71" spans="2:21" ht="14.25" customHeight="1" x14ac:dyDescent="0.3">
      <c r="B71" s="27">
        <f t="shared" si="4"/>
        <v>46</v>
      </c>
      <c r="C71" s="52" t="e">
        <f t="shared" si="14"/>
        <v>#REF!</v>
      </c>
      <c r="D71" s="24">
        <f>IF(B71="Totale",SUM($D$26:D70),IF(B71="","",IF(B71=$J$17,$D$17-(SUM($D$26:D70)),(($A$2*(1/((1+$J$19)^($J$17-B70))))))))</f>
        <v>599.91796461852766</v>
      </c>
      <c r="E71" s="25">
        <f t="shared" si="6"/>
        <v>599.91999999999996</v>
      </c>
      <c r="F71" s="25">
        <f t="shared" si="11"/>
        <v>25822.52</v>
      </c>
      <c r="G71" s="25">
        <f>IF(B72="totale",$D$17-F70,IF(B71="","",IF(B71="totale",SUM(G$26:G70),E71)))</f>
        <v>599.91999999999996</v>
      </c>
      <c r="H71" s="24">
        <f>IF(B71="Totale",SUM($H$26:H70),IF(B71="","",(($J$18-D71))))</f>
        <v>74.132035381472292</v>
      </c>
      <c r="I71" s="25">
        <f>IF(B71="totale",SUM(I$26:$I70),IF(B71="","",$J$18-G71))</f>
        <v>74.13</v>
      </c>
      <c r="J71" s="26">
        <f>IF(B71="Totale",SUM(J$26:J70),IF(B71="","",G71+I71))</f>
        <v>674.05</v>
      </c>
      <c r="K71" s="1">
        <f t="shared" si="12"/>
        <v>0</v>
      </c>
      <c r="L71" s="76">
        <f>IF(B71="totale",SUM(L$26:L70),IF(B71="","",1/$D$18*FISSO!$D$16*I71))</f>
        <v>43.66561643835616</v>
      </c>
      <c r="M71" s="76">
        <f>IF(B71="Totale",SUM(M$26:M70),ROUND(L71,2))</f>
        <v>43.67</v>
      </c>
      <c r="N71" s="76">
        <f>IF(B71="totale",SUM(N$26:N70),IF(B71="","",1/$D$18*FISSO!$E$16*I71))</f>
        <v>30.464383561643835</v>
      </c>
      <c r="O71" s="75">
        <f t="shared" si="7"/>
        <v>74.13</v>
      </c>
      <c r="P71" s="113">
        <f t="shared" si="8"/>
        <v>43.67</v>
      </c>
      <c r="Q71" s="75" t="e">
        <f>P71+#REF!</f>
        <v>#REF!</v>
      </c>
      <c r="R71" s="75" t="e">
        <f t="shared" si="13"/>
        <v>#REF!</v>
      </c>
      <c r="S71" s="118">
        <f t="shared" si="3"/>
        <v>30.459999999999994</v>
      </c>
      <c r="T71" s="75">
        <f t="shared" si="9"/>
        <v>74.13</v>
      </c>
      <c r="U71" s="75">
        <f t="shared" si="10"/>
        <v>0</v>
      </c>
    </row>
    <row r="72" spans="2:21" ht="14.25" customHeight="1" x14ac:dyDescent="0.3">
      <c r="B72" s="27">
        <f t="shared" si="4"/>
        <v>47</v>
      </c>
      <c r="C72" s="52" t="e">
        <f t="shared" si="14"/>
        <v>#REF!</v>
      </c>
      <c r="D72" s="24">
        <f>IF(B72="Totale",SUM($D$26:D71),IF(B72="","",IF(B72=$J$17,$D$17-(SUM($D$26:D71)),(($A$2*(1/((1+$J$19)^($J$17-B71))))))))</f>
        <v>601.71288198176819</v>
      </c>
      <c r="E72" s="25">
        <f t="shared" si="6"/>
        <v>601.71</v>
      </c>
      <c r="F72" s="25">
        <f t="shared" si="11"/>
        <v>26424.23</v>
      </c>
      <c r="G72" s="25">
        <f>IF(B73="totale",$D$17-F71,IF(B72="","",IF(B72="totale",SUM(G$26:G71),E72)))</f>
        <v>601.71</v>
      </c>
      <c r="H72" s="24">
        <f>IF(B72="Totale",SUM($H$26:H71),IF(B72="","",(($J$18-D72))))</f>
        <v>72.337118018231763</v>
      </c>
      <c r="I72" s="25">
        <f>IF(B72="totale",SUM(I$26:$I71),IF(B72="","",$J$18-G72))</f>
        <v>72.339999999999918</v>
      </c>
      <c r="J72" s="26">
        <f>IF(B72="Totale",SUM(J$26:J71),IF(B72="","",G72+I72))</f>
        <v>674.05</v>
      </c>
      <c r="K72" s="1">
        <f t="shared" si="12"/>
        <v>0</v>
      </c>
      <c r="L72" s="76">
        <f>IF(B72="totale",SUM(L$26:L71),IF(B72="","",1/$D$18*FISSO!$D$16*I72))</f>
        <v>42.611232876712279</v>
      </c>
      <c r="M72" s="76">
        <f>IF(B72="Totale",SUM(M$26:M71),ROUND(L72,2))</f>
        <v>42.61</v>
      </c>
      <c r="N72" s="76">
        <f>IF(B72="totale",SUM(N$26:N71),IF(B72="","",1/$D$18*FISSO!$E$16*I72))</f>
        <v>29.728767123287639</v>
      </c>
      <c r="O72" s="75">
        <f t="shared" si="7"/>
        <v>72.339999999999918</v>
      </c>
      <c r="P72" s="113">
        <f t="shared" si="8"/>
        <v>42.61</v>
      </c>
      <c r="Q72" s="75" t="e">
        <f>P72+#REF!</f>
        <v>#REF!</v>
      </c>
      <c r="R72" s="75" t="e">
        <f t="shared" si="13"/>
        <v>#REF!</v>
      </c>
      <c r="S72" s="118">
        <f t="shared" si="3"/>
        <v>29.729999999999919</v>
      </c>
      <c r="T72" s="75">
        <f t="shared" si="9"/>
        <v>72.339999999999918</v>
      </c>
      <c r="U72" s="75">
        <f t="shared" si="10"/>
        <v>0</v>
      </c>
    </row>
    <row r="73" spans="2:21" ht="14.25" customHeight="1" x14ac:dyDescent="0.3">
      <c r="B73" s="27">
        <f t="shared" si="4"/>
        <v>48</v>
      </c>
      <c r="C73" s="52" t="e">
        <f t="shared" si="14"/>
        <v>#REF!</v>
      </c>
      <c r="D73" s="24">
        <f>IF(B73="Totale",SUM($D$26:D72),IF(B73="","",IF(B73=$J$17,$D$17-(SUM($D$26:D72)),(($A$2*(1/((1+$J$19)^($J$17-B72))))))))</f>
        <v>603.51316962649832</v>
      </c>
      <c r="E73" s="25">
        <f t="shared" si="6"/>
        <v>603.51</v>
      </c>
      <c r="F73" s="25">
        <f t="shared" si="11"/>
        <v>27027.739999999998</v>
      </c>
      <c r="G73" s="25">
        <f>IF(B74="totale",$D$17-F72,IF(B73="","",IF(B73="totale",SUM(G$26:G72),E73)))</f>
        <v>603.51</v>
      </c>
      <c r="H73" s="24">
        <f>IF(B73="Totale",SUM($H$26:H72),IF(B73="","",(($J$18-D73))))</f>
        <v>70.53683037350163</v>
      </c>
      <c r="I73" s="25">
        <f>IF(B73="totale",SUM(I$26:$I72),IF(B73="","",$J$18-G73))</f>
        <v>70.539999999999964</v>
      </c>
      <c r="J73" s="26">
        <f>IF(B73="Totale",SUM(J$26:J72),IF(B73="","",G73+I73))</f>
        <v>674.05</v>
      </c>
      <c r="K73" s="1">
        <f t="shared" si="12"/>
        <v>0</v>
      </c>
      <c r="L73" s="76">
        <f>IF(B73="totale",SUM(L$26:L72),IF(B73="","",1/$D$18*FISSO!$D$16*I73))</f>
        <v>41.550958904109571</v>
      </c>
      <c r="M73" s="76">
        <f>IF(B73="Totale",SUM(M$26:M72),ROUND(L73,2))</f>
        <v>41.55</v>
      </c>
      <c r="N73" s="76">
        <f>IF(B73="totale",SUM(N$26:N72),IF(B73="","",1/$D$18*FISSO!$E$16*I73))</f>
        <v>28.9890410958904</v>
      </c>
      <c r="O73" s="75">
        <f t="shared" si="7"/>
        <v>70.539999999999964</v>
      </c>
      <c r="P73" s="113">
        <f t="shared" si="8"/>
        <v>41.55</v>
      </c>
      <c r="Q73" s="75" t="e">
        <f>P73+#REF!</f>
        <v>#REF!</v>
      </c>
      <c r="R73" s="75" t="e">
        <f t="shared" si="13"/>
        <v>#REF!</v>
      </c>
      <c r="S73" s="118">
        <f t="shared" si="3"/>
        <v>28.989999999999966</v>
      </c>
      <c r="T73" s="75">
        <f t="shared" si="9"/>
        <v>70.539999999999964</v>
      </c>
      <c r="U73" s="75">
        <f t="shared" si="10"/>
        <v>0</v>
      </c>
    </row>
    <row r="74" spans="2:21" ht="14.25" customHeight="1" x14ac:dyDescent="0.3">
      <c r="B74" s="27">
        <f t="shared" si="4"/>
        <v>49</v>
      </c>
      <c r="C74" s="52" t="e">
        <f t="shared" si="14"/>
        <v>#REF!</v>
      </c>
      <c r="D74" s="24">
        <f>IF(B74="Totale",SUM($D$26:D73),IF(B74="","",IF(B74=$J$17,$D$17-(SUM($D$26:D73)),(($A$2*(1/((1+$J$19)^($J$17-B73))))))))</f>
        <v>605.31884362026801</v>
      </c>
      <c r="E74" s="25">
        <f t="shared" si="6"/>
        <v>605.32000000000005</v>
      </c>
      <c r="F74" s="25">
        <f t="shared" si="11"/>
        <v>27633.059999999998</v>
      </c>
      <c r="G74" s="25">
        <f>IF(B75="totale",$D$17-F73,IF(B74="","",IF(B74="totale",SUM(G$26:G73),E74)))</f>
        <v>605.32000000000005</v>
      </c>
      <c r="H74" s="24">
        <f>IF(B74="Totale",SUM($H$26:H73),IF(B74="","",(($J$18-D74))))</f>
        <v>68.731156379731942</v>
      </c>
      <c r="I74" s="25">
        <f>IF(B74="totale",SUM(I$26:$I73),IF(B74="","",$J$18-G74))</f>
        <v>68.729999999999905</v>
      </c>
      <c r="J74" s="26">
        <f>IF(B74="Totale",SUM(J$26:J73),IF(B74="","",G74+I74))</f>
        <v>674.05</v>
      </c>
      <c r="K74" s="1">
        <f t="shared" si="12"/>
        <v>0</v>
      </c>
      <c r="L74" s="76">
        <f>IF(B74="totale",SUM(L$26:L73),IF(B74="","",1/$D$18*FISSO!$D$16*I74))</f>
        <v>40.484794520547894</v>
      </c>
      <c r="M74" s="76">
        <f>IF(B74="Totale",SUM(M$26:M73),ROUND(L74,2))</f>
        <v>40.479999999999997</v>
      </c>
      <c r="N74" s="76">
        <f>IF(B74="totale",SUM(N$26:N73),IF(B74="","",1/$D$18*FISSO!$E$16*I74))</f>
        <v>28.245205479452018</v>
      </c>
      <c r="O74" s="75">
        <f t="shared" si="7"/>
        <v>68.729999999999905</v>
      </c>
      <c r="P74" s="113">
        <f t="shared" si="8"/>
        <v>40.479999999999997</v>
      </c>
      <c r="Q74" s="75" t="e">
        <f>P74+#REF!</f>
        <v>#REF!</v>
      </c>
      <c r="R74" s="75" t="e">
        <f t="shared" si="13"/>
        <v>#REF!</v>
      </c>
      <c r="S74" s="118">
        <f t="shared" si="3"/>
        <v>28.249999999999908</v>
      </c>
      <c r="T74" s="75">
        <f t="shared" si="9"/>
        <v>68.729999999999905</v>
      </c>
      <c r="U74" s="75">
        <f t="shared" si="10"/>
        <v>0</v>
      </c>
    </row>
    <row r="75" spans="2:21" ht="14.25" customHeight="1" x14ac:dyDescent="0.3">
      <c r="B75" s="27">
        <f t="shared" si="4"/>
        <v>50</v>
      </c>
      <c r="C75" s="52" t="e">
        <f t="shared" si="14"/>
        <v>#REF!</v>
      </c>
      <c r="D75" s="24">
        <f>IF(B75="Totale",SUM($D$26:D74),IF(B75="","",IF(B75=$J$17,$D$17-(SUM($D$26:D74)),(($A$2*(1/((1+$J$19)^($J$17-B74))))))))</f>
        <v>607.12992007869923</v>
      </c>
      <c r="E75" s="25">
        <f t="shared" si="6"/>
        <v>607.13</v>
      </c>
      <c r="F75" s="25">
        <f t="shared" si="11"/>
        <v>28240.19</v>
      </c>
      <c r="G75" s="25">
        <f>IF(B76="totale",$D$17-F74,IF(B75="","",IF(B75="totale",SUM(G$26:G74),E75)))</f>
        <v>607.13</v>
      </c>
      <c r="H75" s="24">
        <f>IF(B75="Totale",SUM($H$26:H74),IF(B75="","",(($J$18-D75))))</f>
        <v>66.920079921300726</v>
      </c>
      <c r="I75" s="25">
        <f>IF(B75="totale",SUM(I$26:$I74),IF(B75="","",$J$18-G75))</f>
        <v>66.919999999999959</v>
      </c>
      <c r="J75" s="26">
        <f>IF(B75="Totale",SUM(J$26:J74),IF(B75="","",G75+I75))</f>
        <v>674.05</v>
      </c>
      <c r="K75" s="1">
        <f t="shared" si="12"/>
        <v>0</v>
      </c>
      <c r="L75" s="76">
        <f>IF(B75="totale",SUM(L$26:L74),IF(B75="","",1/$D$18*FISSO!$D$16*I75))</f>
        <v>39.41863013698628</v>
      </c>
      <c r="M75" s="76">
        <f>IF(B75="Totale",SUM(M$26:M74),ROUND(L75,2))</f>
        <v>39.42</v>
      </c>
      <c r="N75" s="76">
        <f>IF(B75="totale",SUM(N$26:N74),IF(B75="","",1/$D$18*FISSO!$E$16*I75))</f>
        <v>27.501369863013682</v>
      </c>
      <c r="O75" s="75">
        <f t="shared" si="7"/>
        <v>66.919999999999959</v>
      </c>
      <c r="P75" s="113">
        <f t="shared" si="8"/>
        <v>39.42</v>
      </c>
      <c r="Q75" s="75" t="e">
        <f>P75+#REF!</f>
        <v>#REF!</v>
      </c>
      <c r="R75" s="75" t="e">
        <f t="shared" si="13"/>
        <v>#REF!</v>
      </c>
      <c r="S75" s="118">
        <f t="shared" si="3"/>
        <v>27.499999999999957</v>
      </c>
      <c r="T75" s="75">
        <f t="shared" si="9"/>
        <v>66.919999999999959</v>
      </c>
      <c r="U75" s="75">
        <f t="shared" si="10"/>
        <v>0</v>
      </c>
    </row>
    <row r="76" spans="2:21" ht="14.25" customHeight="1" x14ac:dyDescent="0.3">
      <c r="B76" s="27">
        <f t="shared" si="4"/>
        <v>51</v>
      </c>
      <c r="C76" s="52" t="e">
        <f t="shared" si="14"/>
        <v>#REF!</v>
      </c>
      <c r="D76" s="24">
        <f>IF(B76="Totale",SUM($D$26:D75),IF(B76="","",IF(B76=$J$17,$D$17-(SUM($D$26:D75)),(($A$2*(1/((1+$J$19)^($J$17-B75))))))))</f>
        <v>608.94641516563149</v>
      </c>
      <c r="E76" s="25">
        <f t="shared" si="6"/>
        <v>608.95000000000005</v>
      </c>
      <c r="F76" s="25">
        <f t="shared" si="11"/>
        <v>28849.14</v>
      </c>
      <c r="G76" s="25">
        <f>IF(B77="totale",$D$17-F75,IF(B76="","",IF(B76="totale",SUM(G$26:G75),E76)))</f>
        <v>608.95000000000005</v>
      </c>
      <c r="H76" s="24">
        <f>IF(B76="Totale",SUM($H$26:H75),IF(B76="","",(($J$18-D76))))</f>
        <v>65.103584834368462</v>
      </c>
      <c r="I76" s="25">
        <f>IF(B76="totale",SUM(I$26:$I75),IF(B76="","",$J$18-G76))</f>
        <v>65.099999999999909</v>
      </c>
      <c r="J76" s="26">
        <f>IF(B76="Totale",SUM(J$26:J75),IF(B76="","",G76+I76))</f>
        <v>674.05</v>
      </c>
      <c r="K76" s="1">
        <f t="shared" si="12"/>
        <v>0</v>
      </c>
      <c r="L76" s="76">
        <f>IF(B76="totale",SUM(L$26:L75),IF(B76="","",1/$D$18*FISSO!$D$16*I76))</f>
        <v>38.346575342465698</v>
      </c>
      <c r="M76" s="76">
        <f>IF(B76="Totale",SUM(M$26:M75),ROUND(L76,2))</f>
        <v>38.35</v>
      </c>
      <c r="N76" s="76">
        <f>IF(B76="totale",SUM(N$26:N75),IF(B76="","",1/$D$18*FISSO!$E$16*I76))</f>
        <v>26.753424657534211</v>
      </c>
      <c r="O76" s="75">
        <f t="shared" si="7"/>
        <v>65.099999999999909</v>
      </c>
      <c r="P76" s="113">
        <f t="shared" si="8"/>
        <v>38.35</v>
      </c>
      <c r="Q76" s="75" t="e">
        <f>P76+#REF!</f>
        <v>#REF!</v>
      </c>
      <c r="R76" s="75" t="e">
        <f t="shared" si="13"/>
        <v>#REF!</v>
      </c>
      <c r="S76" s="118">
        <f t="shared" si="3"/>
        <v>26.749999999999908</v>
      </c>
      <c r="T76" s="75">
        <f t="shared" si="9"/>
        <v>65.099999999999909</v>
      </c>
      <c r="U76" s="75">
        <f t="shared" si="10"/>
        <v>0</v>
      </c>
    </row>
    <row r="77" spans="2:21" ht="14.25" customHeight="1" x14ac:dyDescent="0.3">
      <c r="B77" s="27">
        <f t="shared" si="4"/>
        <v>52</v>
      </c>
      <c r="C77" s="52" t="e">
        <f t="shared" si="14"/>
        <v>#REF!</v>
      </c>
      <c r="D77" s="24">
        <f>IF(B77="Totale",SUM($D$26:D76),IF(B77="","",IF(B77=$J$17,$D$17-(SUM($D$26:D76)),(($A$2*(1/((1+$J$19)^($J$17-B76))))))))</f>
        <v>610.76834509326557</v>
      </c>
      <c r="E77" s="25">
        <f t="shared" si="6"/>
        <v>610.77</v>
      </c>
      <c r="F77" s="25">
        <f t="shared" si="11"/>
        <v>29459.91</v>
      </c>
      <c r="G77" s="25">
        <f>IF(B78="totale",$D$17-F76,IF(B77="","",IF(B77="totale",SUM(G$26:G76),E77)))</f>
        <v>610.77</v>
      </c>
      <c r="H77" s="24">
        <f>IF(B77="Totale",SUM($H$26:H76),IF(B77="","",(($J$18-D77))))</f>
        <v>63.281654906734389</v>
      </c>
      <c r="I77" s="25">
        <f>IF(B77="totale",SUM(I$26:$I76),IF(B77="","",$J$18-G77))</f>
        <v>63.279999999999973</v>
      </c>
      <c r="J77" s="26">
        <f>IF(B77="Totale",SUM(J$26:J76),IF(B77="","",G77+I77))</f>
        <v>674.05</v>
      </c>
      <c r="K77" s="1">
        <f t="shared" si="12"/>
        <v>0</v>
      </c>
      <c r="L77" s="76">
        <f>IF(B77="totale",SUM(L$26:L76),IF(B77="","",1/$D$18*FISSO!$D$16*I77))</f>
        <v>37.274520547945194</v>
      </c>
      <c r="M77" s="76">
        <f>IF(B77="Totale",SUM(M$26:M76),ROUND(L77,2))</f>
        <v>37.270000000000003</v>
      </c>
      <c r="N77" s="76">
        <f>IF(B77="totale",SUM(N$26:N76),IF(B77="","",1/$D$18*FISSO!$E$16*I77))</f>
        <v>26.005479452054786</v>
      </c>
      <c r="O77" s="75">
        <f t="shared" si="7"/>
        <v>63.27999999999998</v>
      </c>
      <c r="P77" s="113">
        <f t="shared" si="8"/>
        <v>37.270000000000003</v>
      </c>
      <c r="Q77" s="75" t="e">
        <f>P77+#REF!</f>
        <v>#REF!</v>
      </c>
      <c r="R77" s="75" t="e">
        <f t="shared" si="13"/>
        <v>#REF!</v>
      </c>
      <c r="S77" s="118">
        <f t="shared" si="3"/>
        <v>26.00999999999997</v>
      </c>
      <c r="T77" s="75">
        <f t="shared" si="9"/>
        <v>63.279999999999973</v>
      </c>
      <c r="U77" s="75">
        <f t="shared" si="10"/>
        <v>0</v>
      </c>
    </row>
    <row r="78" spans="2:21" ht="14.25" customHeight="1" x14ac:dyDescent="0.3">
      <c r="B78" s="27">
        <f t="shared" si="4"/>
        <v>53</v>
      </c>
      <c r="C78" s="52" t="e">
        <f t="shared" si="14"/>
        <v>#REF!</v>
      </c>
      <c r="D78" s="24">
        <f>IF(B78="Totale",SUM($D$26:D77),IF(B78="","",IF(B78=$J$17,$D$17-(SUM($D$26:D77)),(($A$2*(1/((1+$J$19)^($J$17-B77))))))))</f>
        <v>612.59572612230784</v>
      </c>
      <c r="E78" s="25">
        <f t="shared" si="6"/>
        <v>612.6</v>
      </c>
      <c r="F78" s="25">
        <f t="shared" si="11"/>
        <v>30072.51</v>
      </c>
      <c r="G78" s="25">
        <f>IF(B79="totale",$D$17-F77,IF(B78="","",IF(B78="totale",SUM(G$26:G77),E78)))</f>
        <v>612.6</v>
      </c>
      <c r="H78" s="24">
        <f>IF(B78="Totale",SUM($H$26:H77),IF(B78="","",(($J$18-D78))))</f>
        <v>61.454273877692117</v>
      </c>
      <c r="I78" s="25">
        <f>IF(B78="totale",SUM(I$26:$I77),IF(B78="","",$J$18-G78))</f>
        <v>61.449999999999932</v>
      </c>
      <c r="J78" s="26">
        <f>IF(B78="Totale",SUM(J$26:J77),IF(B78="","",G78+I78))</f>
        <v>674.05</v>
      </c>
      <c r="K78" s="1">
        <f t="shared" si="12"/>
        <v>0</v>
      </c>
      <c r="L78" s="76">
        <f>IF(B78="totale",SUM(L$26:L77),IF(B78="","",1/$D$18*FISSO!$D$16*I78))</f>
        <v>36.196575342465714</v>
      </c>
      <c r="M78" s="76">
        <f>IF(B78="Totale",SUM(M$26:M77),ROUND(L78,2))</f>
        <v>36.200000000000003</v>
      </c>
      <c r="N78" s="76">
        <f>IF(B78="totale",SUM(N$26:N77),IF(B78="","",1/$D$18*FISSO!$E$16*I78))</f>
        <v>25.253424657534222</v>
      </c>
      <c r="O78" s="75">
        <f t="shared" si="7"/>
        <v>61.449999999999932</v>
      </c>
      <c r="P78" s="113">
        <f t="shared" si="8"/>
        <v>36.200000000000003</v>
      </c>
      <c r="Q78" s="75" t="e">
        <f>P78+#REF!</f>
        <v>#REF!</v>
      </c>
      <c r="R78" s="75" t="e">
        <f t="shared" si="13"/>
        <v>#REF!</v>
      </c>
      <c r="S78" s="118">
        <f t="shared" si="3"/>
        <v>25.249999999999929</v>
      </c>
      <c r="T78" s="75">
        <f t="shared" si="9"/>
        <v>61.449999999999932</v>
      </c>
      <c r="U78" s="75">
        <f t="shared" si="10"/>
        <v>0</v>
      </c>
    </row>
    <row r="79" spans="2:21" ht="14.25" customHeight="1" x14ac:dyDescent="0.3">
      <c r="B79" s="27">
        <f t="shared" si="4"/>
        <v>54</v>
      </c>
      <c r="C79" s="52" t="e">
        <f t="shared" si="14"/>
        <v>#REF!</v>
      </c>
      <c r="D79" s="24">
        <f>IF(B79="Totale",SUM($D$26:D78),IF(B79="","",IF(B79=$J$17,$D$17-(SUM($D$26:D78)),(($A$2*(1/((1+$J$19)^($J$17-B78))))))))</f>
        <v>614.42857456211573</v>
      </c>
      <c r="E79" s="25">
        <f t="shared" si="6"/>
        <v>614.42999999999995</v>
      </c>
      <c r="F79" s="25">
        <f t="shared" si="11"/>
        <v>30686.94</v>
      </c>
      <c r="G79" s="25">
        <f>IF(B80="totale",$D$17-F78,IF(B79="","",IF(B79="totale",SUM(G$26:G78),E79)))</f>
        <v>614.42999999999995</v>
      </c>
      <c r="H79" s="24">
        <f>IF(B79="Totale",SUM($H$26:H78),IF(B79="","",(($J$18-D79))))</f>
        <v>59.621425437884227</v>
      </c>
      <c r="I79" s="25">
        <f>IF(B79="totale",SUM(I$26:$I78),IF(B79="","",$J$18-G79))</f>
        <v>59.620000000000005</v>
      </c>
      <c r="J79" s="26">
        <f>IF(B79="Totale",SUM(J$26:J78),IF(B79="","",G79+I79))</f>
        <v>674.05</v>
      </c>
      <c r="K79" s="1">
        <f t="shared" si="12"/>
        <v>0</v>
      </c>
      <c r="L79" s="76">
        <f>IF(B79="totale",SUM(L$26:L78),IF(B79="","",1/$D$18*FISSO!$D$16*I79))</f>
        <v>35.118630136986305</v>
      </c>
      <c r="M79" s="76">
        <f>IF(B79="Totale",SUM(M$26:M78),ROUND(L79,2))</f>
        <v>35.119999999999997</v>
      </c>
      <c r="N79" s="76">
        <f>IF(B79="totale",SUM(N$26:N78),IF(B79="","",1/$D$18*FISSO!$E$16*I79))</f>
        <v>24.501369863013704</v>
      </c>
      <c r="O79" s="75">
        <f t="shared" si="7"/>
        <v>59.620000000000005</v>
      </c>
      <c r="P79" s="113">
        <f t="shared" si="8"/>
        <v>35.119999999999997</v>
      </c>
      <c r="Q79" s="75" t="e">
        <f>P79+#REF!</f>
        <v>#REF!</v>
      </c>
      <c r="R79" s="75" t="e">
        <f t="shared" si="13"/>
        <v>#REF!</v>
      </c>
      <c r="S79" s="118">
        <f t="shared" si="3"/>
        <v>24.500000000000007</v>
      </c>
      <c r="T79" s="75">
        <f t="shared" si="9"/>
        <v>59.620000000000005</v>
      </c>
      <c r="U79" s="75">
        <f t="shared" si="10"/>
        <v>0</v>
      </c>
    </row>
    <row r="80" spans="2:21" ht="14.25" customHeight="1" x14ac:dyDescent="0.3">
      <c r="B80" s="27">
        <f t="shared" si="4"/>
        <v>55</v>
      </c>
      <c r="C80" s="52" t="e">
        <f t="shared" si="14"/>
        <v>#REF!</v>
      </c>
      <c r="D80" s="24">
        <f>IF(B80="Totale",SUM($D$26:D79),IF(B80="","",IF(B80=$J$17,$D$17-(SUM($D$26:D79)),(($A$2*(1/((1+$J$19)^($J$17-B79))))))))</f>
        <v>616.26690677084332</v>
      </c>
      <c r="E80" s="25">
        <f t="shared" si="6"/>
        <v>616.27</v>
      </c>
      <c r="F80" s="25">
        <f t="shared" si="11"/>
        <v>31303.21</v>
      </c>
      <c r="G80" s="25">
        <f>IF(B81="totale",$D$17-F79,IF(B80="","",IF(B80="totale",SUM(G$26:G79),E80)))</f>
        <v>616.27</v>
      </c>
      <c r="H80" s="24">
        <f>IF(B80="Totale",SUM($H$26:H79),IF(B80="","",(($J$18-D80))))</f>
        <v>57.783093229156634</v>
      </c>
      <c r="I80" s="25">
        <f>IF(B80="totale",SUM(I$26:$I79),IF(B80="","",$J$18-G80))</f>
        <v>57.779999999999973</v>
      </c>
      <c r="J80" s="26">
        <f>IF(B80="Totale",SUM(J$26:J79),IF(B80="","",G80+I80))</f>
        <v>674.05</v>
      </c>
      <c r="K80" s="1">
        <f t="shared" si="12"/>
        <v>0</v>
      </c>
      <c r="L80" s="76">
        <f>IF(B80="totale",SUM(L$26:L79),IF(B80="","",1/$D$18*FISSO!$D$16*I80))</f>
        <v>34.034794520547933</v>
      </c>
      <c r="M80" s="76">
        <f>IF(B80="Totale",SUM(M$26:M79),ROUND(L80,2))</f>
        <v>34.03</v>
      </c>
      <c r="N80" s="76">
        <f>IF(B80="totale",SUM(N$26:N79),IF(B80="","",1/$D$18*FISSO!$E$16*I80))</f>
        <v>23.745205479452046</v>
      </c>
      <c r="O80" s="75">
        <f t="shared" si="7"/>
        <v>57.77999999999998</v>
      </c>
      <c r="P80" s="113">
        <f t="shared" si="8"/>
        <v>34.03</v>
      </c>
      <c r="Q80" s="75" t="e">
        <f>P80+#REF!</f>
        <v>#REF!</v>
      </c>
      <c r="R80" s="75" t="e">
        <f t="shared" si="13"/>
        <v>#REF!</v>
      </c>
      <c r="S80" s="118">
        <f t="shared" si="3"/>
        <v>23.749999999999972</v>
      </c>
      <c r="T80" s="75">
        <f t="shared" si="9"/>
        <v>57.779999999999973</v>
      </c>
      <c r="U80" s="75">
        <f t="shared" si="10"/>
        <v>0</v>
      </c>
    </row>
    <row r="81" spans="2:21" ht="14.25" customHeight="1" x14ac:dyDescent="0.3">
      <c r="B81" s="27">
        <f t="shared" si="4"/>
        <v>56</v>
      </c>
      <c r="C81" s="52" t="e">
        <f t="shared" si="14"/>
        <v>#REF!</v>
      </c>
      <c r="D81" s="24">
        <f>IF(B81="Totale",SUM($D$26:D80),IF(B81="","",IF(B81=$J$17,$D$17-(SUM($D$26:D80)),(($A$2*(1/((1+$J$19)^($J$17-B80))))))))</f>
        <v>618.11073915558734</v>
      </c>
      <c r="E81" s="25">
        <f t="shared" si="6"/>
        <v>618.11</v>
      </c>
      <c r="F81" s="25">
        <f t="shared" si="11"/>
        <v>31921.32</v>
      </c>
      <c r="G81" s="25">
        <f>IF(B82="totale",$D$17-F80,IF(B81="","",IF(B81="totale",SUM(G$26:G80),E81)))</f>
        <v>618.11</v>
      </c>
      <c r="H81" s="24">
        <f>IF(B81="Totale",SUM($H$26:H80),IF(B81="","",(($J$18-D81))))</f>
        <v>55.939260844412615</v>
      </c>
      <c r="I81" s="25">
        <f>IF(B81="totale",SUM(I$26:$I80),IF(B81="","",$J$18-G81))</f>
        <v>55.939999999999941</v>
      </c>
      <c r="J81" s="26">
        <f>IF(B81="Totale",SUM(J$26:J80),IF(B81="","",G81+I81))</f>
        <v>674.05</v>
      </c>
      <c r="K81" s="1">
        <f t="shared" si="12"/>
        <v>0</v>
      </c>
      <c r="L81" s="76">
        <f>IF(B81="totale",SUM(L$26:L80),IF(B81="","",1/$D$18*FISSO!$D$16*I81))</f>
        <v>32.950958904109555</v>
      </c>
      <c r="M81" s="76">
        <f>IF(B81="Totale",SUM(M$26:M80),ROUND(L81,2))</f>
        <v>32.950000000000003</v>
      </c>
      <c r="N81" s="76">
        <f>IF(B81="totale",SUM(N$26:N80),IF(B81="","",1/$D$18*FISSO!$E$16*I81))</f>
        <v>22.989041095890389</v>
      </c>
      <c r="O81" s="75">
        <f t="shared" si="7"/>
        <v>55.939999999999941</v>
      </c>
      <c r="P81" s="113">
        <f t="shared" si="8"/>
        <v>32.950000000000003</v>
      </c>
      <c r="Q81" s="75" t="e">
        <f>P81+#REF!</f>
        <v>#REF!</v>
      </c>
      <c r="R81" s="75" t="e">
        <f t="shared" si="13"/>
        <v>#REF!</v>
      </c>
      <c r="S81" s="118">
        <f t="shared" si="3"/>
        <v>22.989999999999938</v>
      </c>
      <c r="T81" s="75">
        <f t="shared" si="9"/>
        <v>55.939999999999941</v>
      </c>
      <c r="U81" s="75">
        <f t="shared" si="10"/>
        <v>0</v>
      </c>
    </row>
    <row r="82" spans="2:21" ht="14.25" customHeight="1" x14ac:dyDescent="0.3">
      <c r="B82" s="27">
        <f t="shared" si="4"/>
        <v>57</v>
      </c>
      <c r="C82" s="52" t="e">
        <f t="shared" si="14"/>
        <v>#REF!</v>
      </c>
      <c r="D82" s="24">
        <f>IF(B82="Totale",SUM($D$26:D81),IF(B82="","",IF(B82=$J$17,$D$17-(SUM($D$26:D81)),(($A$2*(1/((1+$J$19)^($J$17-B81))))))))</f>
        <v>619.96008817253391</v>
      </c>
      <c r="E82" s="25">
        <f t="shared" si="6"/>
        <v>619.96</v>
      </c>
      <c r="F82" s="25">
        <f t="shared" si="11"/>
        <v>32541.279999999999</v>
      </c>
      <c r="G82" s="25">
        <f>IF(B83="totale",$D$17-F81,IF(B82="","",IF(B82="totale",SUM(G$26:G81),E82)))</f>
        <v>619.96</v>
      </c>
      <c r="H82" s="24">
        <f>IF(B82="Totale",SUM($H$26:H81),IF(B82="","",(($J$18-D82))))</f>
        <v>54.08991182746604</v>
      </c>
      <c r="I82" s="25">
        <f>IF(B82="totale",SUM(I$26:$I81),IF(B82="","",$J$18-G82))</f>
        <v>54.089999999999918</v>
      </c>
      <c r="J82" s="26">
        <f>IF(B82="Totale",SUM(J$26:J81),IF(B82="","",G82+I82))</f>
        <v>674.05</v>
      </c>
      <c r="K82" s="1">
        <f t="shared" si="12"/>
        <v>0</v>
      </c>
      <c r="L82" s="76">
        <f>IF(B82="totale",SUM(L$26:L81),IF(B82="","",1/$D$18*FISSO!$D$16*I82))</f>
        <v>31.861232876712283</v>
      </c>
      <c r="M82" s="76">
        <f>IF(B82="Totale",SUM(M$26:M81),ROUND(L82,2))</f>
        <v>31.86</v>
      </c>
      <c r="N82" s="76">
        <f>IF(B82="totale",SUM(N$26:N81),IF(B82="","",1/$D$18*FISSO!$E$16*I82))</f>
        <v>22.228767123287639</v>
      </c>
      <c r="O82" s="75">
        <f t="shared" si="7"/>
        <v>54.089999999999918</v>
      </c>
      <c r="P82" s="113">
        <f t="shared" si="8"/>
        <v>31.86</v>
      </c>
      <c r="Q82" s="75" t="e">
        <f>P82+#REF!</f>
        <v>#REF!</v>
      </c>
      <c r="R82" s="75" t="e">
        <f t="shared" si="13"/>
        <v>#REF!</v>
      </c>
      <c r="S82" s="118">
        <f t="shared" si="3"/>
        <v>22.229999999999919</v>
      </c>
      <c r="T82" s="75">
        <f t="shared" si="9"/>
        <v>54.089999999999918</v>
      </c>
      <c r="U82" s="75">
        <f t="shared" si="10"/>
        <v>0</v>
      </c>
    </row>
    <row r="83" spans="2:21" ht="14.25" customHeight="1" x14ac:dyDescent="0.3">
      <c r="B83" s="27">
        <f t="shared" si="4"/>
        <v>58</v>
      </c>
      <c r="C83" s="52" t="e">
        <f t="shared" si="14"/>
        <v>#REF!</v>
      </c>
      <c r="D83" s="24">
        <f>IF(B83="Totale",SUM($D$26:D82),IF(B83="","",IF(B83=$J$17,$D$17-(SUM($D$26:D82)),(($A$2*(1/((1+$J$19)^($J$17-B82))))))))</f>
        <v>621.81497032710388</v>
      </c>
      <c r="E83" s="25">
        <f t="shared" si="6"/>
        <v>621.80999999999995</v>
      </c>
      <c r="F83" s="25">
        <f t="shared" si="11"/>
        <v>33163.089999999997</v>
      </c>
      <c r="G83" s="25">
        <f>IF(B84="totale",$D$17-F82,IF(B83="","",IF(B83="totale",SUM(G$26:G82),E83)))</f>
        <v>621.80999999999995</v>
      </c>
      <c r="H83" s="24">
        <f>IF(B83="Totale",SUM($H$26:H82),IF(B83="","",(($J$18-D83))))</f>
        <v>52.235029672896076</v>
      </c>
      <c r="I83" s="25">
        <f>IF(B83="totale",SUM(I$26:$I82),IF(B83="","",$J$18-G83))</f>
        <v>52.240000000000009</v>
      </c>
      <c r="J83" s="26">
        <f>IF(B83="Totale",SUM(J$26:J82),IF(B83="","",G83+I83))</f>
        <v>674.05</v>
      </c>
      <c r="K83" s="1">
        <f t="shared" si="12"/>
        <v>0</v>
      </c>
      <c r="L83" s="76">
        <f>IF(B83="totale",SUM(L$26:L82),IF(B83="","",1/$D$18*FISSO!$D$16*I83))</f>
        <v>30.771506849315074</v>
      </c>
      <c r="M83" s="76">
        <f>IF(B83="Totale",SUM(M$26:M82),ROUND(L83,2))</f>
        <v>30.77</v>
      </c>
      <c r="N83" s="76">
        <f>IF(B83="totale",SUM(N$26:N82),IF(B83="","",1/$D$18*FISSO!$E$16*I83))</f>
        <v>21.468493150684935</v>
      </c>
      <c r="O83" s="75">
        <f t="shared" si="7"/>
        <v>52.240000000000009</v>
      </c>
      <c r="P83" s="113">
        <f t="shared" si="8"/>
        <v>30.77</v>
      </c>
      <c r="Q83" s="75" t="e">
        <f>P83+#REF!</f>
        <v>#REF!</v>
      </c>
      <c r="R83" s="75" t="e">
        <f t="shared" si="13"/>
        <v>#REF!</v>
      </c>
      <c r="S83" s="118">
        <f t="shared" si="3"/>
        <v>21.47000000000001</v>
      </c>
      <c r="T83" s="75">
        <f t="shared" si="9"/>
        <v>52.240000000000009</v>
      </c>
      <c r="U83" s="75">
        <f t="shared" si="10"/>
        <v>0</v>
      </c>
    </row>
    <row r="84" spans="2:21" ht="14.25" customHeight="1" x14ac:dyDescent="0.3">
      <c r="B84" s="27">
        <f t="shared" si="4"/>
        <v>59</v>
      </c>
      <c r="C84" s="52" t="e">
        <f t="shared" si="14"/>
        <v>#REF!</v>
      </c>
      <c r="D84" s="24">
        <f>IF(B84="Totale",SUM($D$26:D83),IF(B84="","",IF(B84=$J$17,$D$17-(SUM($D$26:D83)),(($A$2*(1/((1+$J$19)^($J$17-B83))))))))</f>
        <v>623.67540217410249</v>
      </c>
      <c r="E84" s="25">
        <f t="shared" si="6"/>
        <v>623.67999999999995</v>
      </c>
      <c r="F84" s="25">
        <f t="shared" si="11"/>
        <v>33786.769999999997</v>
      </c>
      <c r="G84" s="25">
        <f>IF(B85="totale",$D$17-F83,IF(B84="","",IF(B84="totale",SUM(G$26:G83),E84)))</f>
        <v>623.67999999999995</v>
      </c>
      <c r="H84" s="24">
        <f>IF(B84="Totale",SUM($H$26:H83),IF(B84="","",(($J$18-D84))))</f>
        <v>50.374597825897467</v>
      </c>
      <c r="I84" s="25">
        <f>IF(B84="totale",SUM(I$26:$I83),IF(B84="","",$J$18-G84))</f>
        <v>50.370000000000005</v>
      </c>
      <c r="J84" s="26">
        <f>IF(B84="Totale",SUM(J$26:J83),IF(B84="","",G84+I84))</f>
        <v>674.05</v>
      </c>
      <c r="K84" s="1">
        <f t="shared" si="12"/>
        <v>0</v>
      </c>
      <c r="L84" s="76">
        <f>IF(B84="totale",SUM(L$26:L83),IF(B84="","",1/$D$18*FISSO!$D$16*I84))</f>
        <v>29.670000000000005</v>
      </c>
      <c r="M84" s="76">
        <f>IF(B84="Totale",SUM(M$26:M83),ROUND(L84,2))</f>
        <v>29.67</v>
      </c>
      <c r="N84" s="76">
        <f>IF(B84="totale",SUM(N$26:N83),IF(B84="","",1/$D$18*FISSO!$E$16*I84))</f>
        <v>20.700000000000003</v>
      </c>
      <c r="O84" s="75">
        <f t="shared" si="7"/>
        <v>50.370000000000005</v>
      </c>
      <c r="P84" s="113">
        <f t="shared" si="8"/>
        <v>29.67</v>
      </c>
      <c r="Q84" s="75" t="e">
        <f>P84+#REF!</f>
        <v>#REF!</v>
      </c>
      <c r="R84" s="75" t="e">
        <f t="shared" si="13"/>
        <v>#REF!</v>
      </c>
      <c r="S84" s="118">
        <f t="shared" si="3"/>
        <v>20.700000000000003</v>
      </c>
      <c r="T84" s="75">
        <f t="shared" si="9"/>
        <v>50.370000000000005</v>
      </c>
      <c r="U84" s="75">
        <f t="shared" si="10"/>
        <v>0</v>
      </c>
    </row>
    <row r="85" spans="2:21" ht="14.25" customHeight="1" x14ac:dyDescent="0.3">
      <c r="B85" s="27">
        <f t="shared" si="4"/>
        <v>60</v>
      </c>
      <c r="C85" s="52" t="e">
        <f t="shared" si="14"/>
        <v>#REF!</v>
      </c>
      <c r="D85" s="24">
        <f>IF(B85="Totale",SUM($D$26:D84),IF(B85="","",IF(B85=$J$17,$D$17-(SUM($D$26:D84)),(($A$2*(1/((1+$J$19)^($J$17-B84))))))))</f>
        <v>625.54140031786551</v>
      </c>
      <c r="E85" s="25">
        <f t="shared" si="6"/>
        <v>625.54</v>
      </c>
      <c r="F85" s="25">
        <f t="shared" si="11"/>
        <v>34412.31</v>
      </c>
      <c r="G85" s="25">
        <f>IF(B86="totale",$D$17-F84,IF(B85="","",IF(B85="totale",SUM(G$26:G84),E85)))</f>
        <v>625.54</v>
      </c>
      <c r="H85" s="24">
        <f>IF(B85="Totale",SUM($H$26:H84),IF(B85="","",(($J$18-D85))))</f>
        <v>48.508599682134445</v>
      </c>
      <c r="I85" s="25">
        <f>IF(B85="totale",SUM(I$26:$I84),IF(B85="","",$J$18-G85))</f>
        <v>48.509999999999991</v>
      </c>
      <c r="J85" s="26">
        <f>IF(B85="Totale",SUM(J$26:J84),IF(B85="","",G85+I85))</f>
        <v>674.05</v>
      </c>
      <c r="K85" s="1">
        <f t="shared" si="12"/>
        <v>0</v>
      </c>
      <c r="L85" s="76">
        <f>IF(B85="totale",SUM(L$26:L84),IF(B85="","",1/$D$18*FISSO!$D$16*I85))</f>
        <v>28.574383561643831</v>
      </c>
      <c r="M85" s="76">
        <f>IF(B85="Totale",SUM(M$26:M84),ROUND(L85,2))</f>
        <v>28.57</v>
      </c>
      <c r="N85" s="76">
        <f>IF(B85="totale",SUM(N$26:N84),IF(B85="","",1/$D$18*FISSO!$E$16*I85))</f>
        <v>19.935616438356163</v>
      </c>
      <c r="O85" s="75">
        <f t="shared" si="7"/>
        <v>48.509999999999991</v>
      </c>
      <c r="P85" s="113">
        <f t="shared" si="8"/>
        <v>28.57</v>
      </c>
      <c r="Q85" s="75" t="e">
        <f>P85+#REF!</f>
        <v>#REF!</v>
      </c>
      <c r="R85" s="75" t="e">
        <f t="shared" si="13"/>
        <v>#REF!</v>
      </c>
      <c r="S85" s="118">
        <f t="shared" si="3"/>
        <v>19.939999999999991</v>
      </c>
      <c r="T85" s="75">
        <f t="shared" si="9"/>
        <v>48.509999999999991</v>
      </c>
      <c r="U85" s="75">
        <f t="shared" si="10"/>
        <v>0</v>
      </c>
    </row>
    <row r="86" spans="2:21" s="106" customFormat="1" ht="14.25" customHeight="1" x14ac:dyDescent="0.35">
      <c r="B86" s="29">
        <f t="shared" si="4"/>
        <v>61</v>
      </c>
      <c r="C86" s="53" t="e">
        <f t="shared" si="14"/>
        <v>#REF!</v>
      </c>
      <c r="D86" s="30">
        <f>IF(B86="Totale",SUM($D$26:D85),IF(B86="","",IF(B86=$J$17,$D$17-(SUM($D$26:D85)),(($A$2*(1/((1+$J$19)^($J$17-B85))))))))</f>
        <v>627.4129814124077</v>
      </c>
      <c r="E86" s="31">
        <f t="shared" si="6"/>
        <v>627.41</v>
      </c>
      <c r="F86" s="31">
        <f t="shared" si="11"/>
        <v>35039.72</v>
      </c>
      <c r="G86" s="31">
        <f>IF(B87="totale",$D$17-F85,IF(B86="","",IF(B86="totale",SUM(G$26:G85),E86)))</f>
        <v>627.41</v>
      </c>
      <c r="H86" s="30">
        <f>IF(B86="Totale",SUM($H$26:H85),IF(B86="","",(($J$18-D86))))</f>
        <v>46.637018587592252</v>
      </c>
      <c r="I86" s="31">
        <f>IF(B86="totale",SUM(I$26:$I85),IF(B86="","",$J$18-G86))</f>
        <v>46.639999999999986</v>
      </c>
      <c r="J86" s="32">
        <f>IF(B86="Totale",SUM(J$26:J85),IF(B86="","",G86+I86))</f>
        <v>674.05</v>
      </c>
      <c r="K86" s="106">
        <f t="shared" si="12"/>
        <v>0</v>
      </c>
      <c r="L86" s="107">
        <f>IF(B86="totale",SUM(L$26:L85),IF(B86="","",1/$D$18*FISSO!$D$16*I86))</f>
        <v>27.472876712328759</v>
      </c>
      <c r="M86" s="107">
        <f>IF(B86="Totale",SUM(M$26:M85),ROUND(L86,2))</f>
        <v>27.47</v>
      </c>
      <c r="N86" s="107">
        <f>IF(B86="totale",SUM(N$26:N85),IF(B86="","",1/$D$18*FISSO!$E$16*I86))</f>
        <v>19.167123287671227</v>
      </c>
      <c r="O86" s="108">
        <f t="shared" si="7"/>
        <v>46.639999999999986</v>
      </c>
      <c r="P86" s="117">
        <f t="shared" si="8"/>
        <v>27.47</v>
      </c>
      <c r="Q86" s="32" t="e">
        <f>P86+#REF!</f>
        <v>#REF!</v>
      </c>
      <c r="R86" s="32" t="e">
        <f t="shared" si="13"/>
        <v>#REF!</v>
      </c>
      <c r="S86" s="119">
        <f>IF(B86="","",I86-P86)</f>
        <v>19.169999999999987</v>
      </c>
      <c r="T86" s="108">
        <f t="shared" si="9"/>
        <v>46.639999999999986</v>
      </c>
      <c r="U86" s="108">
        <f t="shared" si="10"/>
        <v>0</v>
      </c>
    </row>
    <row r="87" spans="2:21" ht="14.25" customHeight="1" x14ac:dyDescent="0.3">
      <c r="B87" s="27">
        <f t="shared" ref="B87:B110" si="15">IF($J$17=0,"",IF($J$17&lt;&gt;B86,IF(B86="Totale","",IF(B86="","",B86+1)),"Totale"))</f>
        <v>62</v>
      </c>
      <c r="C87" s="52" t="e">
        <f t="shared" ref="C87:C110" si="16">IF($D$19="s",IF($J$17&lt;&gt;B86,IF(B86="Totale","",IF(B86="","",DATE(YEAR(C86),MONTH(C86)+6,DAY(C86)))),""),IF($J$17&lt;&gt;B86,IF(B86="Totale","",IF(B86="","",DATE(YEAR(C86),MONTH(C86)+1,DAY(C86)))),""))</f>
        <v>#REF!</v>
      </c>
      <c r="D87" s="24">
        <f>IF(B87="Totale",SUM($D$26:D86),IF(B87="","",IF(B87=$J$17,$D$17-(SUM($D$26:D86)),(($A$2*(1/((1+$J$19)^($J$17-B86))))))))</f>
        <v>629.29016216157163</v>
      </c>
      <c r="E87" s="25">
        <f t="shared" si="6"/>
        <v>629.29</v>
      </c>
      <c r="F87" s="25">
        <f t="shared" ref="F87:F110" si="17">IF(B87="totale","",SUM(F86+E87))</f>
        <v>35669.01</v>
      </c>
      <c r="G87" s="25">
        <f>IF(B88="totale",$D$17-F86,IF(B87="","",IF(B87="totale",SUM(G$26:G86),E87)))</f>
        <v>629.29</v>
      </c>
      <c r="H87" s="24">
        <f>IF(B87="Totale",SUM($H$26:H86),IF(B87="","",(($J$18-D87))))</f>
        <v>44.759837838428325</v>
      </c>
      <c r="I87" s="25">
        <f>IF(B87="totale",SUM(I$26:$I86),IF(B87="","",$J$18-G87))</f>
        <v>44.759999999999991</v>
      </c>
      <c r="J87" s="26">
        <f>IF(B87="Totale",SUM(J$26:J86),IF(B87="","",G87+I87))</f>
        <v>674.05</v>
      </c>
      <c r="K87" s="69">
        <f t="shared" ref="K87:K110" si="18">IF(B87="Totale",H87,0)</f>
        <v>0</v>
      </c>
      <c r="L87" s="109">
        <f>IF(B87="totale",SUM(L$26:L86),IF(B87="","",1/$D$18*FISSO!$D$16*I87))</f>
        <v>26.365479452054789</v>
      </c>
      <c r="M87" s="76">
        <f>IF(B87="Totale",SUM(M$26:M86),ROUND(L87,2))</f>
        <v>26.37</v>
      </c>
      <c r="N87" s="109">
        <f>IF(B87="totale",SUM(N$26:N86),IF(B87="","",1/$D$18*FISSO!$E$16*I87))</f>
        <v>18.394520547945202</v>
      </c>
      <c r="O87" s="110">
        <f t="shared" ref="O87:O110" si="19">L87+N87</f>
        <v>44.759999999999991</v>
      </c>
      <c r="P87" s="113">
        <f t="shared" si="8"/>
        <v>26.37</v>
      </c>
      <c r="Q87" s="26" t="e">
        <f>P87+#REF!</f>
        <v>#REF!</v>
      </c>
      <c r="R87" s="26" t="e">
        <f t="shared" ref="R87:R110" si="20">H87-Q87</f>
        <v>#REF!</v>
      </c>
      <c r="S87" s="118">
        <f>IF(B87="","",I87-P87)</f>
        <v>18.38999999999999</v>
      </c>
      <c r="T87" s="75">
        <f t="shared" si="9"/>
        <v>44.759999999999991</v>
      </c>
      <c r="U87" s="75">
        <f t="shared" si="10"/>
        <v>0</v>
      </c>
    </row>
    <row r="88" spans="2:21" ht="14.25" customHeight="1" x14ac:dyDescent="0.3">
      <c r="B88" s="27">
        <f t="shared" si="15"/>
        <v>63</v>
      </c>
      <c r="C88" s="52" t="e">
        <f t="shared" si="16"/>
        <v>#REF!</v>
      </c>
      <c r="D88" s="24">
        <f>IF(B88="Totale",SUM($D$26:D87),IF(B88="","",IF(B88=$J$17,$D$17-(SUM($D$26:D87)),(($A$2*(1/((1+$J$19)^($J$17-B87))))))))</f>
        <v>631.17295931917715</v>
      </c>
      <c r="E88" s="25">
        <f t="shared" si="6"/>
        <v>631.16999999999996</v>
      </c>
      <c r="F88" s="25">
        <f t="shared" si="17"/>
        <v>36300.18</v>
      </c>
      <c r="G88" s="25">
        <f>IF(B89="totale",$D$17-F87,IF(B88="","",IF(B88="totale",SUM(G$26:G87),E88)))</f>
        <v>631.16999999999996</v>
      </c>
      <c r="H88" s="24">
        <f>IF(B88="Totale",SUM($H$26:H87),IF(B88="","",(($J$18-D88))))</f>
        <v>42.877040680822802</v>
      </c>
      <c r="I88" s="25">
        <f>IF(B88="totale",SUM(I$26:$I87),IF(B88="","",$J$18-G88))</f>
        <v>42.879999999999995</v>
      </c>
      <c r="J88" s="26">
        <f>IF(B88="Totale",SUM(J$26:J87),IF(B88="","",G88+I88))</f>
        <v>674.05</v>
      </c>
      <c r="K88" s="69">
        <f t="shared" si="18"/>
        <v>0</v>
      </c>
      <c r="L88" s="109">
        <f>IF(B88="totale",SUM(L$26:L87),IF(B88="","",1/$D$18*FISSO!$D$16*I88))</f>
        <v>25.258082191780819</v>
      </c>
      <c r="M88" s="76">
        <f>IF(B88="Totale",SUM(M$26:M87),ROUND(L88,2))</f>
        <v>25.26</v>
      </c>
      <c r="N88" s="109">
        <f>IF(B88="totale",SUM(N$26:N87),IF(B88="","",1/$D$18*FISSO!$E$16*I88))</f>
        <v>17.621917808219177</v>
      </c>
      <c r="O88" s="110">
        <f t="shared" si="19"/>
        <v>42.879999999999995</v>
      </c>
      <c r="P88" s="113">
        <f t="shared" si="8"/>
        <v>25.26</v>
      </c>
      <c r="Q88" s="26" t="e">
        <f>P88+#REF!</f>
        <v>#REF!</v>
      </c>
      <c r="R88" s="26" t="e">
        <f t="shared" si="20"/>
        <v>#REF!</v>
      </c>
      <c r="S88" s="118">
        <f t="shared" ref="S88:S127" si="21">IF(B88="","",I88-P88)</f>
        <v>17.619999999999994</v>
      </c>
      <c r="T88" s="75">
        <f t="shared" si="9"/>
        <v>42.879999999999995</v>
      </c>
      <c r="U88" s="75">
        <f t="shared" si="10"/>
        <v>0</v>
      </c>
    </row>
    <row r="89" spans="2:21" ht="14.25" customHeight="1" x14ac:dyDescent="0.3">
      <c r="B89" s="27">
        <f t="shared" si="15"/>
        <v>64</v>
      </c>
      <c r="C89" s="52" t="e">
        <f t="shared" si="16"/>
        <v>#REF!</v>
      </c>
      <c r="D89" s="24">
        <f>IF(B89="Totale",SUM($D$26:D88),IF(B89="","",IF(B89=$J$17,$D$17-(SUM($D$26:D88)),(($A$2*(1/((1+$J$19)^($J$17-B88))))))))</f>
        <v>633.06138968916957</v>
      </c>
      <c r="E89" s="25">
        <f t="shared" si="6"/>
        <v>633.05999999999995</v>
      </c>
      <c r="F89" s="25">
        <f t="shared" si="17"/>
        <v>36933.24</v>
      </c>
      <c r="G89" s="25">
        <f>IF(B90="totale",$D$17-F88,IF(B89="","",IF(B89="totale",SUM(G$26:G88),E89)))</f>
        <v>633.05999999999995</v>
      </c>
      <c r="H89" s="24">
        <f>IF(B89="Totale",SUM($H$26:H88),IF(B89="","",(($J$18-D89))))</f>
        <v>40.988610310830381</v>
      </c>
      <c r="I89" s="25">
        <f>IF(B89="totale",SUM(I$26:$I88),IF(B89="","",$J$18-G89))</f>
        <v>40.990000000000009</v>
      </c>
      <c r="J89" s="26">
        <f>IF(B89="Totale",SUM(J$26:J88),IF(B89="","",G89+I89))</f>
        <v>674.05</v>
      </c>
      <c r="K89" s="69">
        <f t="shared" si="18"/>
        <v>0</v>
      </c>
      <c r="L89" s="109">
        <f>IF(B89="totale",SUM(L$26:L88),IF(B89="","",1/$D$18*FISSO!$D$16*I89))</f>
        <v>24.144794520547951</v>
      </c>
      <c r="M89" s="76">
        <f>IF(B89="Totale",SUM(M$26:M88),ROUND(L89,2))</f>
        <v>24.14</v>
      </c>
      <c r="N89" s="109">
        <f>IF(B89="totale",SUM(N$26:N88),IF(B89="","",1/$D$18*FISSO!$E$16*I89))</f>
        <v>16.845205479452058</v>
      </c>
      <c r="O89" s="110">
        <f t="shared" si="19"/>
        <v>40.990000000000009</v>
      </c>
      <c r="P89" s="113">
        <f t="shared" si="8"/>
        <v>24.14</v>
      </c>
      <c r="Q89" s="26" t="e">
        <f>P89+#REF!</f>
        <v>#REF!</v>
      </c>
      <c r="R89" s="26" t="e">
        <f t="shared" si="20"/>
        <v>#REF!</v>
      </c>
      <c r="S89" s="118">
        <f t="shared" si="21"/>
        <v>16.850000000000009</v>
      </c>
      <c r="T89" s="75">
        <f t="shared" si="9"/>
        <v>40.990000000000009</v>
      </c>
      <c r="U89" s="75">
        <f t="shared" si="10"/>
        <v>0</v>
      </c>
    </row>
    <row r="90" spans="2:21" ht="14.25" customHeight="1" x14ac:dyDescent="0.3">
      <c r="B90" s="27">
        <f t="shared" si="15"/>
        <v>65</v>
      </c>
      <c r="C90" s="52" t="e">
        <f t="shared" si="16"/>
        <v>#REF!</v>
      </c>
      <c r="D90" s="24">
        <f>IF(B90="Totale",SUM($D$26:D89),IF(B90="","",IF(B90=$J$17,$D$17-(SUM($D$26:D89)),(($A$2*(1/((1+$J$19)^($J$17-B89))))))))</f>
        <v>634.95547012577197</v>
      </c>
      <c r="E90" s="25">
        <f t="shared" si="6"/>
        <v>634.96</v>
      </c>
      <c r="F90" s="25">
        <f t="shared" si="17"/>
        <v>37568.199999999997</v>
      </c>
      <c r="G90" s="25">
        <f>IF(B91="totale",$D$17-F89,IF(B90="","",IF(B90="totale",SUM(G$26:G89),E90)))</f>
        <v>634.96</v>
      </c>
      <c r="H90" s="24">
        <f>IF(B90="Totale",SUM($H$26:H89),IF(B90="","",(($J$18-D90))))</f>
        <v>39.094529874227987</v>
      </c>
      <c r="I90" s="25">
        <f>IF(B90="totale",SUM(I$26:$I89),IF(B90="","",$J$18-G90))</f>
        <v>39.089999999999918</v>
      </c>
      <c r="J90" s="26">
        <f>IF(B90="Totale",SUM(J$26:J89),IF(B90="","",G90+I90))</f>
        <v>674.05</v>
      </c>
      <c r="K90" s="69">
        <f t="shared" si="18"/>
        <v>0</v>
      </c>
      <c r="L90" s="109">
        <f>IF(B90="totale",SUM(L$26:L89),IF(B90="","",1/$D$18*FISSO!$D$16*I90))</f>
        <v>23.025616438356117</v>
      </c>
      <c r="M90" s="76">
        <f>IF(B90="Totale",SUM(M$26:M89),ROUND(L90,2))</f>
        <v>23.03</v>
      </c>
      <c r="N90" s="109">
        <f>IF(B90="totale",SUM(N$26:N89),IF(B90="","",1/$D$18*FISSO!$E$16*I90))</f>
        <v>16.064383561643805</v>
      </c>
      <c r="O90" s="110">
        <f t="shared" si="19"/>
        <v>39.089999999999918</v>
      </c>
      <c r="P90" s="113">
        <f t="shared" si="8"/>
        <v>23.03</v>
      </c>
      <c r="Q90" s="26" t="e">
        <f>P90+#REF!</f>
        <v>#REF!</v>
      </c>
      <c r="R90" s="26" t="e">
        <f t="shared" si="20"/>
        <v>#REF!</v>
      </c>
      <c r="S90" s="118">
        <f t="shared" si="21"/>
        <v>16.059999999999917</v>
      </c>
      <c r="T90" s="75">
        <f t="shared" si="9"/>
        <v>39.089999999999918</v>
      </c>
      <c r="U90" s="75">
        <f t="shared" si="10"/>
        <v>0</v>
      </c>
    </row>
    <row r="91" spans="2:21" ht="14.25" customHeight="1" x14ac:dyDescent="0.3">
      <c r="B91" s="27">
        <f t="shared" si="15"/>
        <v>66</v>
      </c>
      <c r="C91" s="52" t="e">
        <f t="shared" si="16"/>
        <v>#REF!</v>
      </c>
      <c r="D91" s="24">
        <f>IF(B91="Totale",SUM($D$26:D90),IF(B91="","",IF(B91=$J$17,$D$17-(SUM($D$26:D90)),(($A$2*(1/((1+$J$19)^($J$17-B90))))))))</f>
        <v>636.85521753363275</v>
      </c>
      <c r="E91" s="25">
        <f t="shared" ref="E91:E110" si="22">ROUND(D91,2)</f>
        <v>636.86</v>
      </c>
      <c r="F91" s="25">
        <f t="shared" si="17"/>
        <v>38205.06</v>
      </c>
      <c r="G91" s="25">
        <f>IF(B92="totale",$D$17-F90,IF(B91="","",IF(B91="totale",SUM(G$26:G90),E91)))</f>
        <v>636.86</v>
      </c>
      <c r="H91" s="24">
        <f>IF(B91="Totale",SUM($H$26:H90),IF(B91="","",(($J$18-D91))))</f>
        <v>37.194782466367201</v>
      </c>
      <c r="I91" s="25">
        <f>IF(B91="totale",SUM(I$26:$I90),IF(B91="","",$J$18-G91))</f>
        <v>37.189999999999941</v>
      </c>
      <c r="J91" s="26">
        <f>IF(B91="Totale",SUM(J$26:J90),IF(B91="","",G91+I91))</f>
        <v>674.05</v>
      </c>
      <c r="K91" s="69">
        <f t="shared" si="18"/>
        <v>0</v>
      </c>
      <c r="L91" s="109">
        <f>IF(B91="totale",SUM(L$26:L90),IF(B91="","",1/$D$18*FISSO!$D$16*I91))</f>
        <v>21.906438356164351</v>
      </c>
      <c r="M91" s="76">
        <f>IF(B91="Totale",SUM(M$26:M90),ROUND(L91,2))</f>
        <v>21.91</v>
      </c>
      <c r="N91" s="109">
        <f>IF(B91="totale",SUM(N$26:N90),IF(B91="","",1/$D$18*FISSO!$E$16*I91))</f>
        <v>15.283561643835593</v>
      </c>
      <c r="O91" s="110">
        <f t="shared" si="19"/>
        <v>37.189999999999941</v>
      </c>
      <c r="P91" s="113">
        <f t="shared" ref="P91:P154" si="23">IF(B91="","",M91)</f>
        <v>21.91</v>
      </c>
      <c r="Q91" s="26" t="e">
        <f>P91+#REF!</f>
        <v>#REF!</v>
      </c>
      <c r="R91" s="26" t="e">
        <f t="shared" si="20"/>
        <v>#REF!</v>
      </c>
      <c r="S91" s="118">
        <f t="shared" si="21"/>
        <v>15.279999999999941</v>
      </c>
      <c r="T91" s="75">
        <f t="shared" ref="T91:T154" si="24">P91+S91</f>
        <v>37.189999999999941</v>
      </c>
      <c r="U91" s="75">
        <f t="shared" ref="U91:U112" si="25">T91-I91</f>
        <v>0</v>
      </c>
    </row>
    <row r="92" spans="2:21" ht="14.25" customHeight="1" x14ac:dyDescent="0.3">
      <c r="B92" s="27">
        <f t="shared" si="15"/>
        <v>67</v>
      </c>
      <c r="C92" s="52" t="e">
        <f t="shared" si="16"/>
        <v>#REF!</v>
      </c>
      <c r="D92" s="24">
        <f>IF(B92="Totale",SUM($D$26:D91),IF(B92="","",IF(B92=$J$17,$D$17-(SUM($D$26:D91)),(($A$2*(1/((1+$J$19)^($J$17-B91))))))))</f>
        <v>638.76064886797906</v>
      </c>
      <c r="E92" s="25">
        <f t="shared" si="22"/>
        <v>638.76</v>
      </c>
      <c r="F92" s="25">
        <f t="shared" si="17"/>
        <v>38843.82</v>
      </c>
      <c r="G92" s="25">
        <f>IF(B93="totale",$D$17-F91,IF(B92="","",IF(B92="totale",SUM(G$26:G91),E92)))</f>
        <v>638.76</v>
      </c>
      <c r="H92" s="24">
        <f>IF(B92="Totale",SUM($H$26:H91),IF(B92="","",(($J$18-D92))))</f>
        <v>35.289351132020897</v>
      </c>
      <c r="I92" s="25">
        <f>IF(B92="totale",SUM(I$26:$I91),IF(B92="","",$J$18-G92))</f>
        <v>35.289999999999964</v>
      </c>
      <c r="J92" s="26">
        <f>IF(B92="Totale",SUM(J$26:J91),IF(B92="","",G92+I92))</f>
        <v>674.05</v>
      </c>
      <c r="K92" s="69">
        <f t="shared" si="18"/>
        <v>0</v>
      </c>
      <c r="L92" s="109">
        <f>IF(B92="totale",SUM(L$26:L91),IF(B92="","",1/$D$18*FISSO!$D$16*I92))</f>
        <v>20.787260273972581</v>
      </c>
      <c r="M92" s="76">
        <f>IF(B92="Totale",SUM(M$26:M91),ROUND(L92,2))</f>
        <v>20.79</v>
      </c>
      <c r="N92" s="109">
        <f>IF(B92="totale",SUM(N$26:N91),IF(B92="","",1/$D$18*FISSO!$E$16*I92))</f>
        <v>14.502739726027384</v>
      </c>
      <c r="O92" s="110">
        <f t="shared" si="19"/>
        <v>35.289999999999964</v>
      </c>
      <c r="P92" s="113">
        <f t="shared" si="23"/>
        <v>20.79</v>
      </c>
      <c r="Q92" s="26" t="e">
        <f>P92+#REF!</f>
        <v>#REF!</v>
      </c>
      <c r="R92" s="26" t="e">
        <f t="shared" si="20"/>
        <v>#REF!</v>
      </c>
      <c r="S92" s="118">
        <f t="shared" si="21"/>
        <v>14.499999999999964</v>
      </c>
      <c r="T92" s="75">
        <f t="shared" si="24"/>
        <v>35.289999999999964</v>
      </c>
      <c r="U92" s="75">
        <f t="shared" si="25"/>
        <v>0</v>
      </c>
    </row>
    <row r="93" spans="2:21" ht="14.25" customHeight="1" x14ac:dyDescent="0.3">
      <c r="B93" s="27">
        <f t="shared" si="15"/>
        <v>68</v>
      </c>
      <c r="C93" s="52" t="e">
        <f t="shared" si="16"/>
        <v>#REF!</v>
      </c>
      <c r="D93" s="24">
        <f>IF(B93="Totale",SUM($D$26:D92),IF(B93="","",IF(B93=$J$17,$D$17-(SUM($D$26:D92)),(($A$2*(1/((1+$J$19)^($J$17-B92))))))))</f>
        <v>640.67178113476643</v>
      </c>
      <c r="E93" s="25">
        <f t="shared" si="22"/>
        <v>640.66999999999996</v>
      </c>
      <c r="F93" s="25">
        <f t="shared" si="17"/>
        <v>39484.49</v>
      </c>
      <c r="G93" s="25">
        <f>IF(B94="totale",$D$17-F92,IF(B93="","",IF(B93="totale",SUM(G$26:G92),E93)))</f>
        <v>640.66999999999996</v>
      </c>
      <c r="H93" s="24">
        <f>IF(B93="Totale",SUM($H$26:H92),IF(B93="","",(($J$18-D93))))</f>
        <v>33.378218865233521</v>
      </c>
      <c r="I93" s="25">
        <f>IF(B93="totale",SUM(I$26:$I92),IF(B93="","",$J$18-G93))</f>
        <v>33.379999999999995</v>
      </c>
      <c r="J93" s="26">
        <f>IF(B93="Totale",SUM(J$26:J92),IF(B93="","",G93+I93))</f>
        <v>674.05</v>
      </c>
      <c r="K93" s="69">
        <f t="shared" si="18"/>
        <v>0</v>
      </c>
      <c r="L93" s="109">
        <f>IF(B93="totale",SUM(L$26:L92),IF(B93="","",1/$D$18*FISSO!$D$16*I93))</f>
        <v>19.662191780821917</v>
      </c>
      <c r="M93" s="76">
        <f>IF(B93="Totale",SUM(M$26:M92),ROUND(L93,2))</f>
        <v>19.66</v>
      </c>
      <c r="N93" s="109">
        <f>IF(B93="totale",SUM(N$26:N92),IF(B93="","",1/$D$18*FISSO!$E$16*I93))</f>
        <v>13.717808219178082</v>
      </c>
      <c r="O93" s="110">
        <f t="shared" si="19"/>
        <v>33.379999999999995</v>
      </c>
      <c r="P93" s="113">
        <f t="shared" si="23"/>
        <v>19.66</v>
      </c>
      <c r="Q93" s="26" t="e">
        <f>P93+#REF!</f>
        <v>#REF!</v>
      </c>
      <c r="R93" s="26" t="e">
        <f t="shared" si="20"/>
        <v>#REF!</v>
      </c>
      <c r="S93" s="118">
        <f t="shared" si="21"/>
        <v>13.719999999999995</v>
      </c>
      <c r="T93" s="75">
        <f t="shared" si="24"/>
        <v>33.379999999999995</v>
      </c>
      <c r="U93" s="75">
        <f t="shared" si="25"/>
        <v>0</v>
      </c>
    </row>
    <row r="94" spans="2:21" ht="14.25" customHeight="1" x14ac:dyDescent="0.3">
      <c r="B94" s="27">
        <f t="shared" si="15"/>
        <v>69</v>
      </c>
      <c r="C94" s="52" t="e">
        <f t="shared" si="16"/>
        <v>#REF!</v>
      </c>
      <c r="D94" s="24">
        <f>IF(B94="Totale",SUM($D$26:D93),IF(B94="","",IF(B94=$J$17,$D$17-(SUM($D$26:D93)),(($A$2*(1/((1+$J$19)^($J$17-B93))))))))</f>
        <v>642.58863139083132</v>
      </c>
      <c r="E94" s="25">
        <f t="shared" si="22"/>
        <v>642.59</v>
      </c>
      <c r="F94" s="25">
        <f t="shared" si="17"/>
        <v>40127.079999999994</v>
      </c>
      <c r="G94" s="25">
        <f>IF(B95="totale",$D$17-F93,IF(B94="","",IF(B94="totale",SUM(G$26:G93),E94)))</f>
        <v>642.59</v>
      </c>
      <c r="H94" s="24">
        <f>IF(B94="Totale",SUM($H$26:H93),IF(B94="","",(($J$18-D94))))</f>
        <v>31.46136860916863</v>
      </c>
      <c r="I94" s="25">
        <f>IF(B94="totale",SUM(I$26:$I93),IF(B94="","",$J$18-G94))</f>
        <v>31.459999999999923</v>
      </c>
      <c r="J94" s="26">
        <f>IF(B94="Totale",SUM(J$26:J93),IF(B94="","",G94+I94))</f>
        <v>674.05</v>
      </c>
      <c r="K94" s="69">
        <f t="shared" si="18"/>
        <v>0</v>
      </c>
      <c r="L94" s="109">
        <f>IF(B94="totale",SUM(L$26:L93),IF(B94="","",1/$D$18*FISSO!$D$16*I94))</f>
        <v>18.531232876712284</v>
      </c>
      <c r="M94" s="76">
        <f>IF(B94="Totale",SUM(M$26:M93),ROUND(L94,2))</f>
        <v>18.53</v>
      </c>
      <c r="N94" s="109">
        <f>IF(B94="totale",SUM(N$26:N93),IF(B94="","",1/$D$18*FISSO!$E$16*I94))</f>
        <v>12.92876712328764</v>
      </c>
      <c r="O94" s="110">
        <f t="shared" si="19"/>
        <v>31.459999999999923</v>
      </c>
      <c r="P94" s="113">
        <f t="shared" si="23"/>
        <v>18.53</v>
      </c>
      <c r="Q94" s="26" t="e">
        <f>P94+#REF!</f>
        <v>#REF!</v>
      </c>
      <c r="R94" s="26" t="e">
        <f t="shared" si="20"/>
        <v>#REF!</v>
      </c>
      <c r="S94" s="118">
        <f t="shared" si="21"/>
        <v>12.929999999999922</v>
      </c>
      <c r="T94" s="75">
        <f t="shared" si="24"/>
        <v>31.459999999999923</v>
      </c>
      <c r="U94" s="75">
        <f t="shared" si="25"/>
        <v>0</v>
      </c>
    </row>
    <row r="95" spans="2:21" ht="14.25" customHeight="1" x14ac:dyDescent="0.3">
      <c r="B95" s="27">
        <f t="shared" si="15"/>
        <v>70</v>
      </c>
      <c r="C95" s="52" t="e">
        <f t="shared" si="16"/>
        <v>#REF!</v>
      </c>
      <c r="D95" s="24">
        <f>IF(B95="Totale",SUM($D$26:D94),IF(B95="","",IF(B95=$J$17,$D$17-(SUM($D$26:D94)),(($A$2*(1/((1+$J$19)^($J$17-B94))))))))</f>
        <v>644.51121674404317</v>
      </c>
      <c r="E95" s="25">
        <f t="shared" si="22"/>
        <v>644.51</v>
      </c>
      <c r="F95" s="25">
        <f t="shared" si="17"/>
        <v>40771.589999999997</v>
      </c>
      <c r="G95" s="25">
        <f>IF(B96="totale",$D$17-F94,IF(B95="","",IF(B95="totale",SUM(G$26:G94),E95)))</f>
        <v>644.51</v>
      </c>
      <c r="H95" s="24">
        <f>IF(B95="Totale",SUM($H$26:H94),IF(B95="","",(($J$18-D95))))</f>
        <v>29.538783255956787</v>
      </c>
      <c r="I95" s="25">
        <f>IF(B95="totale",SUM(I$26:$I94),IF(B95="","",$J$18-G95))</f>
        <v>29.539999999999964</v>
      </c>
      <c r="J95" s="26">
        <f>IF(B95="Totale",SUM(J$26:J94),IF(B95="","",G95+I95))</f>
        <v>674.05</v>
      </c>
      <c r="K95" s="69">
        <f t="shared" si="18"/>
        <v>0</v>
      </c>
      <c r="L95" s="109">
        <f>IF(B95="totale",SUM(L$26:L94),IF(B95="","",1/$D$18*FISSO!$D$16*I95))</f>
        <v>17.400273972602719</v>
      </c>
      <c r="M95" s="76">
        <f>IF(B95="Totale",SUM(M$26:M94),ROUND(L95,2))</f>
        <v>17.399999999999999</v>
      </c>
      <c r="N95" s="109">
        <f>IF(B95="totale",SUM(N$26:N94),IF(B95="","",1/$D$18*FISSO!$E$16*I95))</f>
        <v>12.139726027397247</v>
      </c>
      <c r="O95" s="110">
        <f t="shared" si="19"/>
        <v>29.539999999999964</v>
      </c>
      <c r="P95" s="113">
        <f t="shared" si="23"/>
        <v>17.399999999999999</v>
      </c>
      <c r="Q95" s="26" t="e">
        <f>P95+#REF!</f>
        <v>#REF!</v>
      </c>
      <c r="R95" s="26" t="e">
        <f t="shared" si="20"/>
        <v>#REF!</v>
      </c>
      <c r="S95" s="118">
        <f t="shared" si="21"/>
        <v>12.139999999999965</v>
      </c>
      <c r="T95" s="75">
        <f t="shared" si="24"/>
        <v>29.539999999999964</v>
      </c>
      <c r="U95" s="75">
        <f t="shared" si="25"/>
        <v>0</v>
      </c>
    </row>
    <row r="96" spans="2:21" ht="14.25" customHeight="1" x14ac:dyDescent="0.3">
      <c r="B96" s="27">
        <f t="shared" si="15"/>
        <v>71</v>
      </c>
      <c r="C96" s="52" t="e">
        <f t="shared" si="16"/>
        <v>#REF!</v>
      </c>
      <c r="D96" s="24">
        <f>IF(B96="Totale",SUM($D$26:D95),IF(B96="","",IF(B96=$J$17,$D$17-(SUM($D$26:D95)),(($A$2*(1/((1+$J$19)^($J$17-B95))))))))</f>
        <v>646.4395543534572</v>
      </c>
      <c r="E96" s="25">
        <f t="shared" si="22"/>
        <v>646.44000000000005</v>
      </c>
      <c r="F96" s="25">
        <f t="shared" si="17"/>
        <v>41418.03</v>
      </c>
      <c r="G96" s="25">
        <f>IF(B97="totale",$D$17-F95,IF(B96="","",IF(B96="totale",SUM(G$26:G95),E96)))</f>
        <v>646.44000000000005</v>
      </c>
      <c r="H96" s="24">
        <f>IF(B96="Totale",SUM($H$26:H95),IF(B96="","",(($J$18-D96))))</f>
        <v>27.610445646542757</v>
      </c>
      <c r="I96" s="25">
        <f>IF(B96="totale",SUM(I$26:$I95),IF(B96="","",$J$18-G96))</f>
        <v>27.6099999999999</v>
      </c>
      <c r="J96" s="26">
        <f>IF(B96="Totale",SUM(J$26:J95),IF(B96="","",G96+I96))</f>
        <v>674.05</v>
      </c>
      <c r="K96" s="69">
        <f t="shared" si="18"/>
        <v>0</v>
      </c>
      <c r="L96" s="109">
        <f>IF(B96="totale",SUM(L$26:L95),IF(B96="","",1/$D$18*FISSO!$D$16*I96))</f>
        <v>16.263424657534188</v>
      </c>
      <c r="M96" s="76">
        <f>IF(B96="Totale",SUM(M$26:M95),ROUND(L96,2))</f>
        <v>16.260000000000002</v>
      </c>
      <c r="N96" s="109">
        <f>IF(B96="totale",SUM(N$26:N95),IF(B96="","",1/$D$18*FISSO!$E$16*I96))</f>
        <v>11.346575342465714</v>
      </c>
      <c r="O96" s="110">
        <f t="shared" si="19"/>
        <v>27.6099999999999</v>
      </c>
      <c r="P96" s="113">
        <f t="shared" si="23"/>
        <v>16.260000000000002</v>
      </c>
      <c r="Q96" s="26" t="e">
        <f>P96+#REF!</f>
        <v>#REF!</v>
      </c>
      <c r="R96" s="26" t="e">
        <f t="shared" si="20"/>
        <v>#REF!</v>
      </c>
      <c r="S96" s="118">
        <f t="shared" si="21"/>
        <v>11.349999999999898</v>
      </c>
      <c r="T96" s="75">
        <f t="shared" si="24"/>
        <v>27.6099999999999</v>
      </c>
      <c r="U96" s="75">
        <f t="shared" si="25"/>
        <v>0</v>
      </c>
    </row>
    <row r="97" spans="2:23" ht="14.25" customHeight="1" x14ac:dyDescent="0.3">
      <c r="B97" s="27">
        <f t="shared" si="15"/>
        <v>72</v>
      </c>
      <c r="C97" s="52" t="e">
        <f t="shared" si="16"/>
        <v>#REF!</v>
      </c>
      <c r="D97" s="24">
        <f>IF(B97="Totale",SUM($D$26:D96),IF(B97="","",IF(B97=$J$17,$D$17-(SUM($D$26:D96)),(($A$2*(1/((1+$J$19)^($J$17-B96))))))))</f>
        <v>648.37366142946746</v>
      </c>
      <c r="E97" s="25">
        <f t="shared" si="22"/>
        <v>648.37</v>
      </c>
      <c r="F97" s="25">
        <f t="shared" si="17"/>
        <v>42066.400000000001</v>
      </c>
      <c r="G97" s="25">
        <f>IF(B98="totale",$D$17-F96,IF(B97="","",IF(B97="totale",SUM(G$26:G96),E97)))</f>
        <v>648.37</v>
      </c>
      <c r="H97" s="24">
        <f>IF(B97="Totale",SUM($H$26:H96),IF(B97="","",(($J$18-D97))))</f>
        <v>25.676338570532494</v>
      </c>
      <c r="I97" s="25">
        <f>IF(B97="totale",SUM(I$26:$I96),IF(B97="","",$J$18-G97))</f>
        <v>25.67999999999995</v>
      </c>
      <c r="J97" s="26">
        <f>IF(B97="Totale",SUM(J$26:J96),IF(B97="","",G97+I97))</f>
        <v>674.05</v>
      </c>
      <c r="K97" s="69">
        <f t="shared" si="18"/>
        <v>0</v>
      </c>
      <c r="L97" s="109">
        <f>IF(B97="totale",SUM(L$26:L96),IF(B97="","",1/$D$18*FISSO!$D$16*I97))</f>
        <v>15.126575342465724</v>
      </c>
      <c r="M97" s="76">
        <f>IF(B97="Totale",SUM(M$26:M96),ROUND(L97,2))</f>
        <v>15.13</v>
      </c>
      <c r="N97" s="109">
        <f>IF(B97="totale",SUM(N$26:N96),IF(B97="","",1/$D$18*FISSO!$E$16*I97))</f>
        <v>10.553424657534228</v>
      </c>
      <c r="O97" s="110">
        <f t="shared" si="19"/>
        <v>25.67999999999995</v>
      </c>
      <c r="P97" s="113">
        <f t="shared" si="23"/>
        <v>15.13</v>
      </c>
      <c r="Q97" s="26" t="e">
        <f>P97+#REF!</f>
        <v>#REF!</v>
      </c>
      <c r="R97" s="26" t="e">
        <f t="shared" si="20"/>
        <v>#REF!</v>
      </c>
      <c r="S97" s="118">
        <f t="shared" si="21"/>
        <v>10.549999999999949</v>
      </c>
      <c r="T97" s="75">
        <f t="shared" si="24"/>
        <v>25.67999999999995</v>
      </c>
      <c r="U97" s="75">
        <f t="shared" si="25"/>
        <v>0</v>
      </c>
    </row>
    <row r="98" spans="2:23" ht="14.25" customHeight="1" x14ac:dyDescent="0.3">
      <c r="B98" s="27">
        <f t="shared" si="15"/>
        <v>73</v>
      </c>
      <c r="C98" s="52" t="e">
        <f t="shared" si="16"/>
        <v>#REF!</v>
      </c>
      <c r="D98" s="24">
        <f>IF(B98="Totale",SUM($D$26:D97),IF(B98="","",IF(B98=$J$17,$D$17-(SUM($D$26:D97)),(($A$2*(1/((1+$J$19)^($J$17-B97))))))))</f>
        <v>650.31355523396053</v>
      </c>
      <c r="E98" s="25">
        <f t="shared" si="22"/>
        <v>650.30999999999995</v>
      </c>
      <c r="F98" s="25">
        <f t="shared" si="17"/>
        <v>42716.71</v>
      </c>
      <c r="G98" s="25">
        <f>IF(B99="totale",$D$17-F97,IF(B98="","",IF(B98="totale",SUM(G$26:G97),E98)))</f>
        <v>650.30999999999995</v>
      </c>
      <c r="H98" s="24">
        <f>IF(B98="Totale",SUM($H$26:H97),IF(B98="","",(($J$18-D98))))</f>
        <v>23.736444766039426</v>
      </c>
      <c r="I98" s="25">
        <f>IF(B98="totale",SUM(I$26:$I97),IF(B98="","",$J$18-G98))</f>
        <v>23.740000000000009</v>
      </c>
      <c r="J98" s="26">
        <f>IF(B98="Totale",SUM(J$26:J97),IF(B98="","",G98+I98))</f>
        <v>674.05</v>
      </c>
      <c r="K98" s="69">
        <f t="shared" si="18"/>
        <v>0</v>
      </c>
      <c r="L98" s="109">
        <f>IF(B98="totale",SUM(L$26:L97),IF(B98="","",1/$D$18*FISSO!$D$16*I98))</f>
        <v>13.983835616438363</v>
      </c>
      <c r="M98" s="76">
        <f>IF(B98="Totale",SUM(M$26:M97),ROUND(L98,2))</f>
        <v>13.98</v>
      </c>
      <c r="N98" s="109">
        <f>IF(B98="totale",SUM(N$26:N97),IF(B98="","",1/$D$18*FISSO!$E$16*I98))</f>
        <v>9.7561643835616483</v>
      </c>
      <c r="O98" s="110">
        <f t="shared" si="19"/>
        <v>23.740000000000009</v>
      </c>
      <c r="P98" s="113">
        <f t="shared" si="23"/>
        <v>13.98</v>
      </c>
      <c r="Q98" s="26" t="e">
        <f>P98+#REF!</f>
        <v>#REF!</v>
      </c>
      <c r="R98" s="26" t="e">
        <f t="shared" si="20"/>
        <v>#REF!</v>
      </c>
      <c r="S98" s="118">
        <f t="shared" si="21"/>
        <v>9.7600000000000087</v>
      </c>
      <c r="T98" s="75">
        <f t="shared" si="24"/>
        <v>23.740000000000009</v>
      </c>
      <c r="U98" s="75">
        <f t="shared" si="25"/>
        <v>0</v>
      </c>
    </row>
    <row r="99" spans="2:23" ht="14.25" customHeight="1" x14ac:dyDescent="0.3">
      <c r="B99" s="27">
        <f t="shared" si="15"/>
        <v>74</v>
      </c>
      <c r="C99" s="52" t="e">
        <f t="shared" si="16"/>
        <v>#REF!</v>
      </c>
      <c r="D99" s="24">
        <f>IF(B99="Totale",SUM($D$26:D98),IF(B99="","",IF(B99=$J$17,$D$17-(SUM($D$26:D98)),(($A$2*(1/((1+$J$19)^($J$17-B98))))))))</f>
        <v>652.25925308046897</v>
      </c>
      <c r="E99" s="25">
        <f t="shared" si="22"/>
        <v>652.26</v>
      </c>
      <c r="F99" s="25">
        <f t="shared" si="17"/>
        <v>43368.97</v>
      </c>
      <c r="G99" s="25">
        <f>IF(B100="totale",$D$17-F98,IF(B99="","",IF(B99="totale",SUM(G$26:G98),E99)))</f>
        <v>652.26</v>
      </c>
      <c r="H99" s="24">
        <f>IF(B99="Totale",SUM($H$26:H98),IF(B99="","",(($J$18-D99))))</f>
        <v>21.790746919530989</v>
      </c>
      <c r="I99" s="25">
        <f>IF(B99="totale",SUM(I$26:$I98),IF(B99="","",$J$18-G99))</f>
        <v>21.789999999999964</v>
      </c>
      <c r="J99" s="26">
        <f>IF(B99="Totale",SUM(J$26:J98),IF(B99="","",G99+I99))</f>
        <v>674.05</v>
      </c>
      <c r="K99" s="69">
        <f t="shared" si="18"/>
        <v>0</v>
      </c>
      <c r="L99" s="109">
        <f>IF(B99="totale",SUM(L$26:L98),IF(B99="","",1/$D$18*FISSO!$D$16*I99))</f>
        <v>12.835205479452034</v>
      </c>
      <c r="M99" s="76">
        <f>IF(B99="Totale",SUM(M$26:M98),ROUND(L99,2))</f>
        <v>12.84</v>
      </c>
      <c r="N99" s="109">
        <f>IF(B99="totale",SUM(N$26:N98),IF(B99="","",1/$D$18*FISSO!$E$16*I99))</f>
        <v>8.9547945205479316</v>
      </c>
      <c r="O99" s="110">
        <f t="shared" si="19"/>
        <v>21.789999999999964</v>
      </c>
      <c r="P99" s="113">
        <f t="shared" si="23"/>
        <v>12.84</v>
      </c>
      <c r="Q99" s="26" t="e">
        <f>P99+#REF!</f>
        <v>#REF!</v>
      </c>
      <c r="R99" s="26" t="e">
        <f t="shared" si="20"/>
        <v>#REF!</v>
      </c>
      <c r="S99" s="118">
        <f t="shared" si="21"/>
        <v>8.9499999999999638</v>
      </c>
      <c r="T99" s="75">
        <f t="shared" si="24"/>
        <v>21.789999999999964</v>
      </c>
      <c r="U99" s="75">
        <f t="shared" si="25"/>
        <v>0</v>
      </c>
    </row>
    <row r="100" spans="2:23" ht="14.25" customHeight="1" x14ac:dyDescent="0.3">
      <c r="B100" s="27">
        <f t="shared" si="15"/>
        <v>75</v>
      </c>
      <c r="C100" s="52" t="e">
        <f t="shared" si="16"/>
        <v>#REF!</v>
      </c>
      <c r="D100" s="24">
        <f>IF(B100="Totale",SUM($D$26:D99),IF(B100="","",IF(B100=$J$17,$D$17-(SUM($D$26:D99)),(($A$2*(1/((1+$J$19)^($J$17-B99))))))))</f>
        <v>654.21077233432686</v>
      </c>
      <c r="E100" s="25">
        <f t="shared" si="22"/>
        <v>654.21</v>
      </c>
      <c r="F100" s="25">
        <f t="shared" si="17"/>
        <v>44023.18</v>
      </c>
      <c r="G100" s="25">
        <f>IF(B101="totale",$D$17-F99,IF(B100="","",IF(B100="totale",SUM(G$26:G99),E100)))</f>
        <v>654.21</v>
      </c>
      <c r="H100" s="24">
        <f>IF(B100="Totale",SUM($H$26:H99),IF(B100="","",(($J$18-D100))))</f>
        <v>19.839227665673093</v>
      </c>
      <c r="I100" s="25">
        <f>IF(B100="totale",SUM(I$26:$I99),IF(B100="","",$J$18-G100))</f>
        <v>19.839999999999918</v>
      </c>
      <c r="J100" s="26">
        <f>IF(B100="Totale",SUM(J$26:J99),IF(B100="","",G100+I100))</f>
        <v>674.05</v>
      </c>
      <c r="K100" s="69">
        <f t="shared" si="18"/>
        <v>0</v>
      </c>
      <c r="L100" s="109">
        <f>IF(B100="totale",SUM(L$26:L99),IF(B100="","",1/$D$18*FISSO!$D$16*I100))</f>
        <v>11.686575342465705</v>
      </c>
      <c r="M100" s="76">
        <f>IF(B100="Totale",SUM(M$26:M99),ROUND(L100,2))</f>
        <v>11.69</v>
      </c>
      <c r="N100" s="109">
        <f>IF(B100="totale",SUM(N$26:N99),IF(B100="","",1/$D$18*FISSO!$E$16*I100))</f>
        <v>8.1534246575342131</v>
      </c>
      <c r="O100" s="110">
        <f t="shared" si="19"/>
        <v>19.839999999999918</v>
      </c>
      <c r="P100" s="113">
        <f t="shared" si="23"/>
        <v>11.69</v>
      </c>
      <c r="Q100" s="26" t="e">
        <f>P100+#REF!</f>
        <v>#REF!</v>
      </c>
      <c r="R100" s="26" t="e">
        <f t="shared" si="20"/>
        <v>#REF!</v>
      </c>
      <c r="S100" s="118">
        <f t="shared" si="21"/>
        <v>8.1499999999999186</v>
      </c>
      <c r="T100" s="75">
        <f t="shared" si="24"/>
        <v>19.839999999999918</v>
      </c>
      <c r="U100" s="75">
        <f t="shared" si="25"/>
        <v>0</v>
      </c>
    </row>
    <row r="101" spans="2:23" ht="14.25" customHeight="1" x14ac:dyDescent="0.3">
      <c r="B101" s="27">
        <f t="shared" si="15"/>
        <v>76</v>
      </c>
      <c r="C101" s="52" t="e">
        <f t="shared" si="16"/>
        <v>#REF!</v>
      </c>
      <c r="D101" s="24">
        <f>IF(B101="Totale",SUM($D$26:D100),IF(B101="","",IF(B101=$J$17,$D$17-(SUM($D$26:D100)),(($A$2*(1/((1+$J$19)^($J$17-B100))))))))</f>
        <v>656.16813041282433</v>
      </c>
      <c r="E101" s="25">
        <f t="shared" si="22"/>
        <v>656.17</v>
      </c>
      <c r="F101" s="25">
        <f t="shared" si="17"/>
        <v>44679.35</v>
      </c>
      <c r="G101" s="25">
        <f>IF(B102="totale",$D$17-F100,IF(B101="","",IF(B101="totale",SUM(G$26:G100),E101)))</f>
        <v>656.17</v>
      </c>
      <c r="H101" s="24">
        <f>IF(B101="Totale",SUM($H$26:H100),IF(B101="","",(($J$18-D101))))</f>
        <v>17.881869587175629</v>
      </c>
      <c r="I101" s="25">
        <f>IF(B101="totale",SUM(I$26:$I100),IF(B101="","",$J$18-G101))</f>
        <v>17.879999999999995</v>
      </c>
      <c r="J101" s="26">
        <f>IF(B101="Totale",SUM(J$26:J100),IF(B101="","",G101+I101))</f>
        <v>674.05</v>
      </c>
      <c r="K101" s="69">
        <f t="shared" si="18"/>
        <v>0</v>
      </c>
      <c r="L101" s="109">
        <f>IF(B101="totale",SUM(L$26:L100),IF(B101="","",1/$D$18*FISSO!$D$16*I101))</f>
        <v>10.532054794520546</v>
      </c>
      <c r="M101" s="76">
        <f>IF(B101="Totale",SUM(M$26:M100),ROUND(L101,2))</f>
        <v>10.53</v>
      </c>
      <c r="N101" s="109">
        <f>IF(B101="totale",SUM(N$26:N100),IF(B101="","",1/$D$18*FISSO!$E$16*I101))</f>
        <v>7.3479452054794505</v>
      </c>
      <c r="O101" s="110">
        <f t="shared" si="19"/>
        <v>17.879999999999995</v>
      </c>
      <c r="P101" s="113">
        <f t="shared" si="23"/>
        <v>10.53</v>
      </c>
      <c r="Q101" s="26" t="e">
        <f>P101+#REF!</f>
        <v>#REF!</v>
      </c>
      <c r="R101" s="26" t="e">
        <f t="shared" si="20"/>
        <v>#REF!</v>
      </c>
      <c r="S101" s="118">
        <f t="shared" si="21"/>
        <v>7.3499999999999961</v>
      </c>
      <c r="T101" s="75">
        <f t="shared" si="24"/>
        <v>17.879999999999995</v>
      </c>
      <c r="U101" s="75">
        <f t="shared" si="25"/>
        <v>0</v>
      </c>
    </row>
    <row r="102" spans="2:23" ht="14.25" customHeight="1" x14ac:dyDescent="0.3">
      <c r="B102" s="27">
        <f t="shared" si="15"/>
        <v>77</v>
      </c>
      <c r="C102" s="52" t="e">
        <f t="shared" si="16"/>
        <v>#REF!</v>
      </c>
      <c r="D102" s="24">
        <f>IF(B102="Totale",SUM($D$26:D101),IF(B102="","",IF(B102=$J$17,$D$17-(SUM($D$26:D101)),(($A$2*(1/((1+$J$19)^($J$17-B101))))))))</f>
        <v>658.13134478536256</v>
      </c>
      <c r="E102" s="25">
        <f t="shared" si="22"/>
        <v>658.13</v>
      </c>
      <c r="F102" s="25">
        <f t="shared" si="17"/>
        <v>45337.479999999996</v>
      </c>
      <c r="G102" s="25">
        <f>IF(B103="totale",$D$17-F101,IF(B102="","",IF(B102="totale",SUM(G$26:G101),E102)))</f>
        <v>658.13</v>
      </c>
      <c r="H102" s="24">
        <f>IF(B102="Totale",SUM($H$26:H101),IF(B102="","",(($J$18-D102))))</f>
        <v>15.918655214637397</v>
      </c>
      <c r="I102" s="25">
        <f>IF(B102="totale",SUM(I$26:$I101),IF(B102="","",$J$18-G102))</f>
        <v>15.919999999999959</v>
      </c>
      <c r="J102" s="26">
        <f>IF(B102="Totale",SUM(J$26:J101),IF(B102="","",G102+I102))</f>
        <v>674.05</v>
      </c>
      <c r="K102" s="69">
        <f t="shared" si="18"/>
        <v>0</v>
      </c>
      <c r="L102" s="109">
        <f>IF(B102="totale",SUM(L$26:L101),IF(B102="","",1/$D$18*FISSO!$D$16*I102))</f>
        <v>9.3775342465753191</v>
      </c>
      <c r="M102" s="76">
        <f>IF(B102="Totale",SUM(M$26:M101),ROUND(L102,2))</f>
        <v>9.3800000000000008</v>
      </c>
      <c r="N102" s="109">
        <f>IF(B102="totale",SUM(N$26:N101),IF(B102="","",1/$D$18*FISSO!$E$16*I102))</f>
        <v>6.5424657534246409</v>
      </c>
      <c r="O102" s="110">
        <f t="shared" si="19"/>
        <v>15.919999999999959</v>
      </c>
      <c r="P102" s="113">
        <f t="shared" si="23"/>
        <v>9.3800000000000008</v>
      </c>
      <c r="Q102" s="26" t="e">
        <f>P102+#REF!</f>
        <v>#REF!</v>
      </c>
      <c r="R102" s="26" t="e">
        <f t="shared" si="20"/>
        <v>#REF!</v>
      </c>
      <c r="S102" s="118">
        <f t="shared" si="21"/>
        <v>6.5399999999999583</v>
      </c>
      <c r="T102" s="75">
        <f t="shared" si="24"/>
        <v>15.919999999999959</v>
      </c>
      <c r="U102" s="75">
        <f t="shared" si="25"/>
        <v>0</v>
      </c>
    </row>
    <row r="103" spans="2:23" ht="14.25" customHeight="1" x14ac:dyDescent="0.3">
      <c r="B103" s="27">
        <f t="shared" si="15"/>
        <v>78</v>
      </c>
      <c r="C103" s="52" t="e">
        <f t="shared" si="16"/>
        <v>#REF!</v>
      </c>
      <c r="D103" s="24">
        <f>IF(B103="Totale",SUM($D$26:D102),IF(B103="","",IF(B103=$J$17,$D$17-(SUM($D$26:D102)),(($A$2*(1/((1+$J$19)^($J$17-B102))))))))</f>
        <v>660.10043297361017</v>
      </c>
      <c r="E103" s="25">
        <f t="shared" si="22"/>
        <v>660.1</v>
      </c>
      <c r="F103" s="25">
        <f t="shared" si="17"/>
        <v>45997.579999999994</v>
      </c>
      <c r="G103" s="25">
        <f>IF(B104="totale",$D$17-F102,IF(B103="","",IF(B103="totale",SUM(G$26:G102),E103)))</f>
        <v>660.1</v>
      </c>
      <c r="H103" s="24">
        <f>IF(B103="Totale",SUM($H$26:H102),IF(B103="","",(($J$18-D103))))</f>
        <v>13.949567026389786</v>
      </c>
      <c r="I103" s="25">
        <f>IF(B103="totale",SUM(I$26:$I102),IF(B103="","",$J$18-G103))</f>
        <v>13.949999999999932</v>
      </c>
      <c r="J103" s="26">
        <f>IF(B103="Totale",SUM(J$26:J102),IF(B103="","",G103+I103))</f>
        <v>674.05</v>
      </c>
      <c r="K103" s="69">
        <f t="shared" si="18"/>
        <v>0</v>
      </c>
      <c r="L103" s="109">
        <f>IF(B103="totale",SUM(L$26:L102),IF(B103="","",1/$D$18*FISSO!$D$16*I103))</f>
        <v>8.2171232876711926</v>
      </c>
      <c r="M103" s="76">
        <f>IF(B103="Totale",SUM(M$26:M102),ROUND(L103,2))</f>
        <v>8.2200000000000006</v>
      </c>
      <c r="N103" s="109">
        <f>IF(B103="totale",SUM(N$26:N102),IF(B103="","",1/$D$18*FISSO!$E$16*I103))</f>
        <v>5.7328767123287392</v>
      </c>
      <c r="O103" s="110">
        <f t="shared" si="19"/>
        <v>13.949999999999932</v>
      </c>
      <c r="P103" s="113">
        <f t="shared" si="23"/>
        <v>8.2200000000000006</v>
      </c>
      <c r="Q103" s="26" t="e">
        <f>P103+#REF!</f>
        <v>#REF!</v>
      </c>
      <c r="R103" s="26" t="e">
        <f t="shared" si="20"/>
        <v>#REF!</v>
      </c>
      <c r="S103" s="118">
        <f t="shared" si="21"/>
        <v>5.7299999999999311</v>
      </c>
      <c r="T103" s="75">
        <f t="shared" si="24"/>
        <v>13.949999999999932</v>
      </c>
      <c r="U103" s="75">
        <f t="shared" si="25"/>
        <v>0</v>
      </c>
    </row>
    <row r="104" spans="2:23" ht="14.25" customHeight="1" x14ac:dyDescent="0.3">
      <c r="B104" s="27">
        <f t="shared" si="15"/>
        <v>79</v>
      </c>
      <c r="C104" s="52" t="e">
        <f t="shared" si="16"/>
        <v>#REF!</v>
      </c>
      <c r="D104" s="24">
        <f>IF(B104="Totale",SUM($D$26:D103),IF(B104="","",IF(B104=$J$17,$D$17-(SUM($D$26:D103)),(($A$2*(1/((1+$J$19)^($J$17-B103))))))))</f>
        <v>662.07541255166018</v>
      </c>
      <c r="E104" s="25">
        <f t="shared" si="22"/>
        <v>662.08</v>
      </c>
      <c r="F104" s="25">
        <f t="shared" si="17"/>
        <v>46659.659999999996</v>
      </c>
      <c r="G104" s="25">
        <f>IF(B105="totale",$D$17-F103,IF(B104="","",IF(B104="totale",SUM(G$26:G103),E104)))</f>
        <v>662.08</v>
      </c>
      <c r="H104" s="24">
        <f>IF(B104="Totale",SUM($H$26:H103),IF(B104="","",(($J$18-D104))))</f>
        <v>11.974587448339776</v>
      </c>
      <c r="I104" s="25">
        <f>IF(B104="totale",SUM(I$26:$I103),IF(B104="","",$J$18-G104))</f>
        <v>11.969999999999914</v>
      </c>
      <c r="J104" s="26">
        <f>IF(B104="Totale",SUM(J$26:J103),IF(B104="","",G104+I104))</f>
        <v>674.05</v>
      </c>
      <c r="K104" s="69">
        <f t="shared" si="18"/>
        <v>0</v>
      </c>
      <c r="L104" s="109">
        <f>IF(B104="totale",SUM(L$26:L103),IF(B104="","",1/$D$18*FISSO!$D$16*I104))</f>
        <v>7.0508219178081681</v>
      </c>
      <c r="M104" s="76">
        <f>IF(B104="Totale",SUM(M$26:M103),ROUND(L104,2))</f>
        <v>7.05</v>
      </c>
      <c r="N104" s="109">
        <f>IF(B104="totale",SUM(N$26:N103),IF(B104="","",1/$D$18*FISSO!$E$16*I104))</f>
        <v>4.9191780821917455</v>
      </c>
      <c r="O104" s="110">
        <f t="shared" si="19"/>
        <v>11.969999999999914</v>
      </c>
      <c r="P104" s="113">
        <f t="shared" si="23"/>
        <v>7.05</v>
      </c>
      <c r="Q104" s="26" t="e">
        <f>P104+#REF!</f>
        <v>#REF!</v>
      </c>
      <c r="R104" s="26" t="e">
        <f t="shared" si="20"/>
        <v>#REF!</v>
      </c>
      <c r="S104" s="118">
        <f t="shared" si="21"/>
        <v>4.9199999999999138</v>
      </c>
      <c r="T104" s="75">
        <f t="shared" si="24"/>
        <v>11.969999999999914</v>
      </c>
      <c r="U104" s="75">
        <f t="shared" si="25"/>
        <v>0</v>
      </c>
    </row>
    <row r="105" spans="2:23" ht="14.25" customHeight="1" x14ac:dyDescent="0.3">
      <c r="B105" s="27">
        <f t="shared" si="15"/>
        <v>80</v>
      </c>
      <c r="C105" s="52" t="e">
        <f t="shared" si="16"/>
        <v>#REF!</v>
      </c>
      <c r="D105" s="24">
        <f>IF(B105="Totale",SUM($D$26:D104),IF(B105="","",IF(B105=$J$17,$D$17-(SUM($D$26:D104)),(($A$2*(1/((1+$J$19)^($J$17-B104))))))))</f>
        <v>664.05630114618509</v>
      </c>
      <c r="E105" s="25">
        <f t="shared" si="22"/>
        <v>664.06</v>
      </c>
      <c r="F105" s="25">
        <f t="shared" si="17"/>
        <v>47323.719999999994</v>
      </c>
      <c r="G105" s="25">
        <f>IF(B106="totale",$D$17-F104,IF(B105="","",IF(B105="totale",SUM(G$26:G104),E105)))</f>
        <v>664.06</v>
      </c>
      <c r="H105" s="24">
        <f>IF(B105="Totale",SUM($H$26:H104),IF(B105="","",(($J$18-D105))))</f>
        <v>9.9936988538148626</v>
      </c>
      <c r="I105" s="25">
        <f>IF(B105="totale",SUM(I$26:$I104),IF(B105="","",$J$18-G105))</f>
        <v>9.9900000000000091</v>
      </c>
      <c r="J105" s="26">
        <f>IF(B105="Totale",SUM(J$26:J104),IF(B105="","",G105+I105))</f>
        <v>674.05</v>
      </c>
      <c r="K105" s="69">
        <f t="shared" si="18"/>
        <v>0</v>
      </c>
      <c r="L105" s="109">
        <f>IF(B105="totale",SUM(L$26:L104),IF(B105="","",1/$D$18*FISSO!$D$16*I105))</f>
        <v>5.8845205479452112</v>
      </c>
      <c r="M105" s="76">
        <f>IF(B105="Totale",SUM(M$26:M104),ROUND(L105,2))</f>
        <v>5.88</v>
      </c>
      <c r="N105" s="109">
        <f>IF(B105="totale",SUM(N$26:N104),IF(B105="","",1/$D$18*FISSO!$E$16*I105))</f>
        <v>4.1054794520547988</v>
      </c>
      <c r="O105" s="110">
        <f t="shared" si="19"/>
        <v>9.9900000000000091</v>
      </c>
      <c r="P105" s="113">
        <f t="shared" si="23"/>
        <v>5.88</v>
      </c>
      <c r="Q105" s="26" t="e">
        <f>P105+#REF!</f>
        <v>#REF!</v>
      </c>
      <c r="R105" s="26" t="e">
        <f t="shared" si="20"/>
        <v>#REF!</v>
      </c>
      <c r="S105" s="118">
        <f t="shared" si="21"/>
        <v>4.1100000000000092</v>
      </c>
      <c r="T105" s="75">
        <f t="shared" si="24"/>
        <v>9.9900000000000091</v>
      </c>
      <c r="U105" s="75">
        <f t="shared" si="25"/>
        <v>0</v>
      </c>
    </row>
    <row r="106" spans="2:23" ht="14.25" customHeight="1" x14ac:dyDescent="0.3">
      <c r="B106" s="27">
        <f t="shared" si="15"/>
        <v>81</v>
      </c>
      <c r="C106" s="52" t="e">
        <f t="shared" si="16"/>
        <v>#REF!</v>
      </c>
      <c r="D106" s="24">
        <f>IF(B106="Totale",SUM($D$26:D105),IF(B106="","",IF(B106=$J$17,$D$17-(SUM($D$26:D105)),(($A$2*(1/((1+$J$19)^($J$17-B105))))))))</f>
        <v>666.04311643659651</v>
      </c>
      <c r="E106" s="25">
        <f t="shared" si="22"/>
        <v>666.04</v>
      </c>
      <c r="F106" s="25">
        <f t="shared" si="17"/>
        <v>47989.759999999995</v>
      </c>
      <c r="G106" s="25">
        <f>IF(B107="totale",$D$17-F105,IF(B106="","",IF(B106="totale",SUM(G$26:G105),E106)))</f>
        <v>666.04</v>
      </c>
      <c r="H106" s="24">
        <f>IF(B106="Totale",SUM($H$26:H105),IF(B106="","",(($J$18-D106))))</f>
        <v>8.0068835634034485</v>
      </c>
      <c r="I106" s="25">
        <f>IF(B106="totale",SUM(I$26:$I105),IF(B106="","",$J$18-G106))</f>
        <v>8.0099999999999909</v>
      </c>
      <c r="J106" s="26">
        <f>IF(B106="Totale",SUM(J$26:J105),IF(B106="","",G106+I106))</f>
        <v>674.05</v>
      </c>
      <c r="K106" s="69">
        <f t="shared" si="18"/>
        <v>0</v>
      </c>
      <c r="L106" s="109">
        <f>IF(B106="totale",SUM(L$26:L105),IF(B106="","",1/$D$18*FISSO!$D$16*I106))</f>
        <v>4.7182191780821867</v>
      </c>
      <c r="M106" s="76">
        <f>IF(B106="Totale",SUM(M$26:M105),ROUND(L106,2))</f>
        <v>4.72</v>
      </c>
      <c r="N106" s="109">
        <f>IF(B106="totale",SUM(N$26:N105),IF(B106="","",1/$D$18*FISSO!$E$16*I106))</f>
        <v>3.2917808219178046</v>
      </c>
      <c r="O106" s="110">
        <f t="shared" si="19"/>
        <v>8.0099999999999909</v>
      </c>
      <c r="P106" s="113">
        <f t="shared" si="23"/>
        <v>4.72</v>
      </c>
      <c r="Q106" s="26" t="e">
        <f>P106+#REF!</f>
        <v>#REF!</v>
      </c>
      <c r="R106" s="26" t="e">
        <f t="shared" si="20"/>
        <v>#REF!</v>
      </c>
      <c r="S106" s="118">
        <f t="shared" si="21"/>
        <v>3.2899999999999912</v>
      </c>
      <c r="T106" s="75">
        <f t="shared" si="24"/>
        <v>8.0099999999999909</v>
      </c>
      <c r="U106" s="75">
        <f t="shared" si="25"/>
        <v>0</v>
      </c>
    </row>
    <row r="107" spans="2:23" ht="14.25" customHeight="1" x14ac:dyDescent="0.3">
      <c r="B107" s="27">
        <f t="shared" si="15"/>
        <v>82</v>
      </c>
      <c r="C107" s="52" t="e">
        <f t="shared" si="16"/>
        <v>#REF!</v>
      </c>
      <c r="D107" s="24">
        <f>IF(B107="Totale",SUM($D$26:D106),IF(B107="","",IF(B107=$J$17,$D$17-(SUM($D$26:D106)),(($A$2*(1/((1+$J$19)^($J$17-B106))))))))</f>
        <v>668.03587615520053</v>
      </c>
      <c r="E107" s="25">
        <f t="shared" si="22"/>
        <v>668.04</v>
      </c>
      <c r="F107" s="25">
        <f t="shared" si="17"/>
        <v>48657.799999999996</v>
      </c>
      <c r="G107" s="25">
        <f>IF(B108="totale",$D$17-F106,IF(B107="","",IF(B107="totale",SUM(G$26:G106),E107)))</f>
        <v>668.04</v>
      </c>
      <c r="H107" s="24">
        <f>IF(B107="Totale",SUM($H$26:H106),IF(B107="","",(($J$18-D107))))</f>
        <v>6.0141238447994283</v>
      </c>
      <c r="I107" s="25">
        <f>IF(B107="totale",SUM(I$26:$I106),IF(B107="","",$J$18-G107))</f>
        <v>6.0099999999999909</v>
      </c>
      <c r="J107" s="26">
        <f>IF(B107="Totale",SUM(J$26:J106),IF(B107="","",G107+I107))</f>
        <v>674.05</v>
      </c>
      <c r="K107" s="69">
        <f t="shared" si="18"/>
        <v>0</v>
      </c>
      <c r="L107" s="109">
        <f>IF(B107="totale",SUM(L$26:L106),IF(B107="","",1/$D$18*FISSO!$D$16*I107))</f>
        <v>3.5401369863013645</v>
      </c>
      <c r="M107" s="76">
        <f>IF(B107="Totale",SUM(M$26:M106),ROUND(L107,2))</f>
        <v>3.54</v>
      </c>
      <c r="N107" s="109">
        <f>IF(B107="totale",SUM(N$26:N106),IF(B107="","",1/$D$18*FISSO!$E$16*I107))</f>
        <v>2.4698630136986264</v>
      </c>
      <c r="O107" s="110">
        <f t="shared" si="19"/>
        <v>6.0099999999999909</v>
      </c>
      <c r="P107" s="113">
        <f t="shared" si="23"/>
        <v>3.54</v>
      </c>
      <c r="Q107" s="26" t="e">
        <f>P107+#REF!</f>
        <v>#REF!</v>
      </c>
      <c r="R107" s="26" t="e">
        <f t="shared" si="20"/>
        <v>#REF!</v>
      </c>
      <c r="S107" s="118">
        <f t="shared" si="21"/>
        <v>2.4699999999999909</v>
      </c>
      <c r="T107" s="75">
        <f t="shared" si="24"/>
        <v>6.0099999999999909</v>
      </c>
      <c r="U107" s="75">
        <f t="shared" si="25"/>
        <v>0</v>
      </c>
    </row>
    <row r="108" spans="2:23" ht="14.25" customHeight="1" x14ac:dyDescent="0.3">
      <c r="B108" s="27">
        <f t="shared" si="15"/>
        <v>83</v>
      </c>
      <c r="C108" s="52" t="e">
        <f t="shared" si="16"/>
        <v>#REF!</v>
      </c>
      <c r="D108" s="24">
        <f>IF(B108="Totale",SUM($D$26:D107),IF(B108="","",IF(B108=$J$17,$D$17-(SUM($D$26:D107)),(($A$2*(1/((1+$J$19)^($J$17-B107))))))))</f>
        <v>670.03459808735829</v>
      </c>
      <c r="E108" s="25">
        <f t="shared" si="22"/>
        <v>670.03</v>
      </c>
      <c r="F108" s="25">
        <f t="shared" si="17"/>
        <v>49327.829999999994</v>
      </c>
      <c r="G108" s="25">
        <f>IF(B109="totale",$D$17-F107,IF(B108="","",IF(B108="totale",SUM(G$26:G107),E108)))</f>
        <v>670.03</v>
      </c>
      <c r="H108" s="24">
        <f>IF(B108="Totale",SUM($H$26:H107),IF(B108="","",(($J$18-D108))))</f>
        <v>4.0154019126416642</v>
      </c>
      <c r="I108" s="25">
        <f>IF(B108="totale",SUM(I$26:$I107),IF(B108="","",$J$18-G108))</f>
        <v>4.0199999999999818</v>
      </c>
      <c r="J108" s="26">
        <f>IF(B108="Totale",SUM(J$26:J107),IF(B108="","",G108+I108))</f>
        <v>674.05</v>
      </c>
      <c r="K108" s="69">
        <f t="shared" si="18"/>
        <v>0</v>
      </c>
      <c r="L108" s="109">
        <f>IF(B108="totale",SUM(L$26:L107),IF(B108="","",1/$D$18*FISSO!$D$16*I108))</f>
        <v>2.3679452054794417</v>
      </c>
      <c r="M108" s="76">
        <f>IF(B108="Totale",SUM(M$26:M107),ROUND(L108,2))</f>
        <v>2.37</v>
      </c>
      <c r="N108" s="109">
        <f>IF(B108="totale",SUM(N$26:N107),IF(B108="","",1/$D$18*FISSO!$E$16*I108))</f>
        <v>1.6520547945205406</v>
      </c>
      <c r="O108" s="110">
        <f t="shared" si="19"/>
        <v>4.0199999999999818</v>
      </c>
      <c r="P108" s="113">
        <f t="shared" si="23"/>
        <v>2.37</v>
      </c>
      <c r="Q108" s="26" t="e">
        <f>P108+#REF!</f>
        <v>#REF!</v>
      </c>
      <c r="R108" s="26" t="e">
        <f t="shared" si="20"/>
        <v>#REF!</v>
      </c>
      <c r="S108" s="118">
        <f t="shared" si="21"/>
        <v>1.6499999999999817</v>
      </c>
      <c r="T108" s="75">
        <f t="shared" si="24"/>
        <v>4.0199999999999818</v>
      </c>
      <c r="U108" s="75">
        <f t="shared" si="25"/>
        <v>0</v>
      </c>
    </row>
    <row r="109" spans="2:23" ht="14.25" customHeight="1" x14ac:dyDescent="0.3">
      <c r="B109" s="27">
        <f t="shared" si="15"/>
        <v>84</v>
      </c>
      <c r="C109" s="52" t="e">
        <f t="shared" si="16"/>
        <v>#REF!</v>
      </c>
      <c r="D109" s="24">
        <f>IF(B109="Totale",SUM($D$26:D108),IF(B109="","",IF(B109=$J$17,$D$17-(SUM($D$26:D108)),(($A$2*(1/((1+$J$19)^($J$17-B108))))))))</f>
        <v>672.16512423314271</v>
      </c>
      <c r="E109" s="25">
        <f t="shared" si="22"/>
        <v>672.17</v>
      </c>
      <c r="F109" s="25">
        <f t="shared" si="17"/>
        <v>49999.999999999993</v>
      </c>
      <c r="G109" s="25">
        <f>IF(B110="totale",$D$17-F108,IF(B109="","",IF(B109="totale",SUM(G$26:G108),E109)))</f>
        <v>672.17000000000553</v>
      </c>
      <c r="H109" s="24">
        <f>IF(B109="Totale",SUM($H$26:H108),IF(B109="","",(($J$18-D109))))</f>
        <v>1.8848757668572489</v>
      </c>
      <c r="I109" s="25">
        <f>IF(B109="totale",SUM(I$26:$I108),IF(B109="","",$J$18-G109))</f>
        <v>1.8799999999944248</v>
      </c>
      <c r="J109" s="26">
        <f>IF(B109="Totale",SUM(J$26:J108),IF(B109="","",G109+I109))</f>
        <v>674.05</v>
      </c>
      <c r="K109" s="69">
        <f t="shared" si="18"/>
        <v>0</v>
      </c>
      <c r="L109" s="109">
        <f>IF(B109="totale",SUM(L$26:L108),IF(B109="","",1/$D$18*FISSO!$D$16*I109))</f>
        <v>1.1073972602706885</v>
      </c>
      <c r="M109" s="76">
        <f>IF(B109="Totale",SUM(M$26:M108),ROUND(L109,2))</f>
        <v>1.1100000000000001</v>
      </c>
      <c r="N109" s="109">
        <f>IF(B109="totale",SUM(N$26:N108),IF(B109="","",1/$D$18*FISSO!$E$16*I109))</f>
        <v>0.77260273972373628</v>
      </c>
      <c r="O109" s="110">
        <f t="shared" si="19"/>
        <v>1.8799999999944248</v>
      </c>
      <c r="P109" s="113">
        <f t="shared" si="23"/>
        <v>1.1100000000000001</v>
      </c>
      <c r="Q109" s="26" t="e">
        <f>P109+#REF!</f>
        <v>#REF!</v>
      </c>
      <c r="R109" s="26" t="e">
        <f t="shared" si="20"/>
        <v>#REF!</v>
      </c>
      <c r="S109" s="118">
        <f t="shared" si="21"/>
        <v>0.7699999999944247</v>
      </c>
      <c r="T109" s="75">
        <f t="shared" si="24"/>
        <v>1.8799999999944248</v>
      </c>
      <c r="U109" s="75">
        <f t="shared" si="25"/>
        <v>0</v>
      </c>
    </row>
    <row r="110" spans="2:23" ht="14.25" customHeight="1" x14ac:dyDescent="0.35">
      <c r="B110" s="29" t="str">
        <f t="shared" si="15"/>
        <v>Totale</v>
      </c>
      <c r="C110" s="53" t="str">
        <f t="shared" si="16"/>
        <v/>
      </c>
      <c r="D110" s="30">
        <f>IF(B110="Totale",SUM($D$26:D109),IF(B110="","",IF(B110=$J$17,$D$17-(SUM($D$26:D109)),(($A$2*(1/((1+$J$19)^($J$17-B109))))))))</f>
        <v>50000</v>
      </c>
      <c r="E110" s="31">
        <f t="shared" si="22"/>
        <v>50000</v>
      </c>
      <c r="F110" s="31" t="str">
        <f t="shared" si="17"/>
        <v/>
      </c>
      <c r="G110" s="25">
        <f>IF(B111="totale",$D$17-F109,IF(B110="","",IF(B110="totale",SUM(G$26:G109),E110)))</f>
        <v>50000</v>
      </c>
      <c r="H110" s="30">
        <f>IF(B110="Totale",SUM($H$26:H109),IF(B110="","",(($J$18-D110))))</f>
        <v>6620.2000000000162</v>
      </c>
      <c r="I110" s="25">
        <f>IF(B110="totale",SUM(I$26:$I109),IF(B110="","",$J$18-G110))</f>
        <v>6620.1999999999925</v>
      </c>
      <c r="J110" s="32">
        <f>IF(B110="Totale",SUM(J$26:J109),IF(B110="","",G110+I110))</f>
        <v>56620.200000000077</v>
      </c>
      <c r="K110" s="106">
        <f t="shared" si="18"/>
        <v>6620.2000000000162</v>
      </c>
      <c r="L110" s="107">
        <f>IF(B110="totale",SUM(L$26:L109),IF(B110="","",1/$D$18*FISSO!$D$16*I110))</f>
        <v>3899.5698630136935</v>
      </c>
      <c r="M110" s="76">
        <f>IF(B110="Totale",SUM(M$26:M109),ROUND(L110,2))</f>
        <v>3899.5800000000017</v>
      </c>
      <c r="N110" s="107">
        <f>IF(B110="totale",SUM(N$26:N109),IF(B110="","",1/$D$18*FISSO!$E$16*I110))</f>
        <v>2720.6301369862967</v>
      </c>
      <c r="O110" s="108">
        <f t="shared" si="19"/>
        <v>6620.1999999999898</v>
      </c>
      <c r="P110" s="114">
        <f t="shared" si="23"/>
        <v>3899.5800000000017</v>
      </c>
      <c r="Q110" s="32" t="e">
        <f>P110+#REF!</f>
        <v>#REF!</v>
      </c>
      <c r="R110" s="32" t="e">
        <f t="shared" si="20"/>
        <v>#REF!</v>
      </c>
      <c r="S110" s="118">
        <f t="shared" si="21"/>
        <v>2720.6199999999908</v>
      </c>
      <c r="T110" s="75">
        <f t="shared" si="24"/>
        <v>6620.1999999999925</v>
      </c>
      <c r="U110" s="75">
        <f t="shared" si="25"/>
        <v>0</v>
      </c>
      <c r="V110" s="75"/>
      <c r="W110" s="45"/>
    </row>
    <row r="111" spans="2:23" ht="14.25" customHeight="1" x14ac:dyDescent="0.3">
      <c r="B111" s="27"/>
      <c r="C111" s="52"/>
      <c r="D111" s="24"/>
      <c r="E111" s="25"/>
      <c r="F111" s="25"/>
      <c r="G111" s="25"/>
      <c r="H111" s="24"/>
      <c r="I111" s="25"/>
      <c r="J111" s="26"/>
      <c r="K111" s="69"/>
      <c r="L111" s="109"/>
      <c r="M111" s="76">
        <f>IF(B111="Totale",SUM(M$26:M110),ROUND(L111,2))</f>
        <v>0</v>
      </c>
      <c r="N111" s="109"/>
      <c r="O111" s="110"/>
      <c r="P111" s="112" t="str">
        <f t="shared" si="23"/>
        <v/>
      </c>
      <c r="Q111" s="26" t="e">
        <f>P111+#REF!</f>
        <v>#VALUE!</v>
      </c>
      <c r="R111" s="26"/>
      <c r="S111" s="118" t="str">
        <f t="shared" si="21"/>
        <v/>
      </c>
      <c r="T111" s="75" t="e">
        <f t="shared" si="24"/>
        <v>#VALUE!</v>
      </c>
      <c r="U111" s="75" t="e">
        <f t="shared" si="25"/>
        <v>#VALUE!</v>
      </c>
    </row>
    <row r="112" spans="2:23" ht="14.25" customHeight="1" x14ac:dyDescent="0.3">
      <c r="B112" s="27"/>
      <c r="C112" s="52"/>
      <c r="D112" s="24"/>
      <c r="E112" s="25"/>
      <c r="F112" s="25"/>
      <c r="G112" s="25"/>
      <c r="H112" s="24"/>
      <c r="I112" s="25"/>
      <c r="J112" s="26"/>
      <c r="K112" s="69"/>
      <c r="L112" s="109"/>
      <c r="M112" s="76">
        <f>IF(B112="Totale",SUM(M$26:M111),ROUND(L112,2))</f>
        <v>0</v>
      </c>
      <c r="N112" s="109"/>
      <c r="O112" s="110"/>
      <c r="P112" s="112" t="str">
        <f t="shared" si="23"/>
        <v/>
      </c>
      <c r="Q112" s="26"/>
      <c r="R112" s="26"/>
      <c r="S112" s="118" t="str">
        <f t="shared" si="21"/>
        <v/>
      </c>
      <c r="T112" s="75" t="e">
        <f t="shared" si="24"/>
        <v>#VALUE!</v>
      </c>
      <c r="U112" s="75" t="e">
        <f t="shared" si="25"/>
        <v>#VALUE!</v>
      </c>
    </row>
    <row r="113" spans="2:20" ht="14.25" customHeight="1" x14ac:dyDescent="0.3">
      <c r="B113" s="27"/>
      <c r="C113" s="52"/>
      <c r="D113" s="24"/>
      <c r="E113" s="25"/>
      <c r="F113" s="25"/>
      <c r="G113" s="25"/>
      <c r="H113" s="24"/>
      <c r="I113" s="25"/>
      <c r="J113" s="26"/>
      <c r="K113" s="69"/>
      <c r="L113" s="109"/>
      <c r="M113" s="76">
        <f>IF(B113="Totale",SUM(M$26:M112),ROUND(L113,2))</f>
        <v>0</v>
      </c>
      <c r="N113" s="109"/>
      <c r="O113" s="110"/>
      <c r="P113" s="112" t="str">
        <f t="shared" si="23"/>
        <v/>
      </c>
      <c r="Q113" s="26"/>
      <c r="R113" s="26"/>
      <c r="S113" s="118" t="str">
        <f t="shared" si="21"/>
        <v/>
      </c>
      <c r="T113" s="75" t="e">
        <f t="shared" si="24"/>
        <v>#VALUE!</v>
      </c>
    </row>
    <row r="114" spans="2:20" ht="14.25" customHeight="1" x14ac:dyDescent="0.3">
      <c r="B114" s="27"/>
      <c r="C114" s="52"/>
      <c r="D114" s="24"/>
      <c r="E114" s="25"/>
      <c r="F114" s="25"/>
      <c r="G114" s="25"/>
      <c r="H114" s="24"/>
      <c r="I114" s="25"/>
      <c r="J114" s="26"/>
      <c r="K114" s="69"/>
      <c r="L114" s="109"/>
      <c r="M114" s="76">
        <f>IF(B114="Totale",SUM(M$26:M113),ROUND(L114,2))</f>
        <v>0</v>
      </c>
      <c r="N114" s="109"/>
      <c r="O114" s="110"/>
      <c r="P114" s="112" t="str">
        <f t="shared" si="23"/>
        <v/>
      </c>
      <c r="Q114" s="26"/>
      <c r="R114" s="26"/>
      <c r="S114" s="118" t="str">
        <f t="shared" si="21"/>
        <v/>
      </c>
      <c r="T114" s="75" t="e">
        <f t="shared" si="24"/>
        <v>#VALUE!</v>
      </c>
    </row>
    <row r="115" spans="2:20" ht="14.25" customHeight="1" x14ac:dyDescent="0.3">
      <c r="B115" s="27"/>
      <c r="C115" s="52"/>
      <c r="D115" s="24"/>
      <c r="E115" s="25"/>
      <c r="F115" s="25"/>
      <c r="G115" s="25"/>
      <c r="H115" s="24"/>
      <c r="I115" s="25"/>
      <c r="J115" s="26"/>
      <c r="K115" s="69"/>
      <c r="L115" s="109"/>
      <c r="M115" s="76">
        <f>IF(B115="Totale",SUM(M$26:M114),ROUND(L115,2))</f>
        <v>0</v>
      </c>
      <c r="N115" s="109"/>
      <c r="O115" s="110"/>
      <c r="P115" s="112" t="str">
        <f t="shared" si="23"/>
        <v/>
      </c>
      <c r="Q115" s="26"/>
      <c r="R115" s="26"/>
      <c r="S115" s="118" t="str">
        <f t="shared" si="21"/>
        <v/>
      </c>
      <c r="T115" s="75" t="e">
        <f t="shared" si="24"/>
        <v>#VALUE!</v>
      </c>
    </row>
    <row r="116" spans="2:20" ht="14.25" customHeight="1" x14ac:dyDescent="0.3">
      <c r="B116" s="27"/>
      <c r="C116" s="52"/>
      <c r="D116" s="24"/>
      <c r="E116" s="25"/>
      <c r="F116" s="25"/>
      <c r="G116" s="25"/>
      <c r="H116" s="24"/>
      <c r="I116" s="25"/>
      <c r="J116" s="26"/>
      <c r="K116" s="69"/>
      <c r="L116" s="109"/>
      <c r="M116" s="76">
        <f>IF(B116="Totale",SUM(M$26:M115),ROUND(L116,2))</f>
        <v>0</v>
      </c>
      <c r="N116" s="109"/>
      <c r="O116" s="110"/>
      <c r="P116" s="112" t="str">
        <f t="shared" si="23"/>
        <v/>
      </c>
      <c r="Q116" s="26"/>
      <c r="R116" s="26"/>
      <c r="S116" s="118" t="str">
        <f t="shared" si="21"/>
        <v/>
      </c>
      <c r="T116" s="75" t="e">
        <f t="shared" si="24"/>
        <v>#VALUE!</v>
      </c>
    </row>
    <row r="117" spans="2:20" ht="14.25" customHeight="1" x14ac:dyDescent="0.3">
      <c r="B117" s="27"/>
      <c r="C117" s="52"/>
      <c r="D117" s="24"/>
      <c r="E117" s="25"/>
      <c r="F117" s="25"/>
      <c r="G117" s="25"/>
      <c r="H117" s="24"/>
      <c r="I117" s="25"/>
      <c r="J117" s="26"/>
      <c r="K117" s="69"/>
      <c r="L117" s="109"/>
      <c r="M117" s="76">
        <f>IF(B117="Totale",SUM(M$26:M116),ROUND(L117,2))</f>
        <v>0</v>
      </c>
      <c r="N117" s="109"/>
      <c r="O117" s="110"/>
      <c r="P117" s="112" t="str">
        <f t="shared" si="23"/>
        <v/>
      </c>
      <c r="Q117" s="26"/>
      <c r="R117" s="26"/>
      <c r="S117" s="118" t="str">
        <f t="shared" si="21"/>
        <v/>
      </c>
      <c r="T117" s="75" t="e">
        <f t="shared" si="24"/>
        <v>#VALUE!</v>
      </c>
    </row>
    <row r="118" spans="2:20" ht="14.25" customHeight="1" x14ac:dyDescent="0.3">
      <c r="B118" s="27"/>
      <c r="C118" s="52"/>
      <c r="D118" s="24"/>
      <c r="E118" s="25"/>
      <c r="F118" s="25"/>
      <c r="G118" s="25"/>
      <c r="H118" s="24"/>
      <c r="I118" s="25"/>
      <c r="J118" s="26"/>
      <c r="K118" s="69"/>
      <c r="L118" s="109"/>
      <c r="M118" s="76">
        <f>IF(B118="Totale",SUM(M$26:M117),ROUND(L118,2))</f>
        <v>0</v>
      </c>
      <c r="N118" s="109"/>
      <c r="O118" s="110"/>
      <c r="P118" s="112" t="str">
        <f t="shared" si="23"/>
        <v/>
      </c>
      <c r="Q118" s="26"/>
      <c r="R118" s="26"/>
      <c r="S118" s="118" t="str">
        <f t="shared" si="21"/>
        <v/>
      </c>
      <c r="T118" s="75" t="e">
        <f t="shared" si="24"/>
        <v>#VALUE!</v>
      </c>
    </row>
    <row r="119" spans="2:20" ht="14.25" customHeight="1" x14ac:dyDescent="0.3">
      <c r="B119" s="27"/>
      <c r="C119" s="52"/>
      <c r="D119" s="24"/>
      <c r="E119" s="25"/>
      <c r="F119" s="25"/>
      <c r="G119" s="25"/>
      <c r="H119" s="24"/>
      <c r="I119" s="25"/>
      <c r="J119" s="26"/>
      <c r="K119" s="69"/>
      <c r="L119" s="109"/>
      <c r="M119" s="76">
        <f>IF(B119="Totale",SUM(M$26:M118),ROUND(L119,2))</f>
        <v>0</v>
      </c>
      <c r="N119" s="109"/>
      <c r="O119" s="110"/>
      <c r="P119" s="112" t="str">
        <f t="shared" si="23"/>
        <v/>
      </c>
      <c r="Q119" s="26"/>
      <c r="R119" s="26"/>
      <c r="S119" s="118" t="str">
        <f t="shared" si="21"/>
        <v/>
      </c>
      <c r="T119" s="75" t="e">
        <f t="shared" si="24"/>
        <v>#VALUE!</v>
      </c>
    </row>
    <row r="120" spans="2:20" ht="14.25" customHeight="1" x14ac:dyDescent="0.3">
      <c r="B120" s="27"/>
      <c r="C120" s="52"/>
      <c r="D120" s="24"/>
      <c r="E120" s="25"/>
      <c r="F120" s="25"/>
      <c r="G120" s="25"/>
      <c r="H120" s="24"/>
      <c r="I120" s="25"/>
      <c r="J120" s="26"/>
      <c r="K120" s="69"/>
      <c r="L120" s="109"/>
      <c r="M120" s="76">
        <f>IF(B120="Totale",SUM(M$26:M119),ROUND(L120,2))</f>
        <v>0</v>
      </c>
      <c r="N120" s="109"/>
      <c r="O120" s="110"/>
      <c r="P120" s="112" t="str">
        <f t="shared" si="23"/>
        <v/>
      </c>
      <c r="Q120" s="26"/>
      <c r="R120" s="26"/>
      <c r="S120" s="118" t="str">
        <f t="shared" si="21"/>
        <v/>
      </c>
      <c r="T120" s="75" t="e">
        <f t="shared" si="24"/>
        <v>#VALUE!</v>
      </c>
    </row>
    <row r="121" spans="2:20" ht="14.25" customHeight="1" x14ac:dyDescent="0.3">
      <c r="B121" s="27"/>
      <c r="C121" s="52"/>
      <c r="D121" s="24"/>
      <c r="E121" s="25"/>
      <c r="F121" s="25"/>
      <c r="G121" s="25"/>
      <c r="H121" s="24"/>
      <c r="I121" s="25"/>
      <c r="J121" s="26"/>
      <c r="K121" s="69"/>
      <c r="L121" s="109"/>
      <c r="M121" s="76">
        <f>IF(B121="Totale",SUM(M$26:M120),ROUND(L121,2))</f>
        <v>0</v>
      </c>
      <c r="N121" s="109"/>
      <c r="O121" s="110"/>
      <c r="P121" s="112" t="str">
        <f t="shared" si="23"/>
        <v/>
      </c>
      <c r="Q121" s="26"/>
      <c r="R121" s="26"/>
      <c r="S121" s="118" t="str">
        <f t="shared" si="21"/>
        <v/>
      </c>
      <c r="T121" s="75" t="e">
        <f t="shared" si="24"/>
        <v>#VALUE!</v>
      </c>
    </row>
    <row r="122" spans="2:20" ht="14.25" customHeight="1" x14ac:dyDescent="0.3">
      <c r="B122" s="27"/>
      <c r="C122" s="52"/>
      <c r="D122" s="24"/>
      <c r="E122" s="25"/>
      <c r="F122" s="25"/>
      <c r="G122" s="25"/>
      <c r="H122" s="24"/>
      <c r="I122" s="25"/>
      <c r="J122" s="26"/>
      <c r="K122" s="69"/>
      <c r="L122" s="109"/>
      <c r="M122" s="76">
        <f>IF(B122="Totale",SUM(M$26:M121),ROUND(L122,2))</f>
        <v>0</v>
      </c>
      <c r="N122" s="109"/>
      <c r="O122" s="110"/>
      <c r="P122" s="112" t="str">
        <f t="shared" si="23"/>
        <v/>
      </c>
      <c r="Q122" s="26"/>
      <c r="R122" s="26"/>
      <c r="S122" s="118" t="str">
        <f t="shared" si="21"/>
        <v/>
      </c>
      <c r="T122" s="75" t="e">
        <f t="shared" si="24"/>
        <v>#VALUE!</v>
      </c>
    </row>
    <row r="123" spans="2:20" ht="14.25" customHeight="1" x14ac:dyDescent="0.3">
      <c r="B123" s="27"/>
      <c r="C123" s="52"/>
      <c r="D123" s="24"/>
      <c r="E123" s="25"/>
      <c r="F123" s="25"/>
      <c r="G123" s="25"/>
      <c r="H123" s="24"/>
      <c r="I123" s="25"/>
      <c r="J123" s="26"/>
      <c r="K123" s="69"/>
      <c r="L123" s="109"/>
      <c r="M123" s="76">
        <f>IF(B123="Totale",SUM(M$26:M122),ROUND(L123,2))</f>
        <v>0</v>
      </c>
      <c r="N123" s="109"/>
      <c r="O123" s="110"/>
      <c r="P123" s="112" t="str">
        <f t="shared" si="23"/>
        <v/>
      </c>
      <c r="Q123" s="26"/>
      <c r="R123" s="26"/>
      <c r="S123" s="118" t="str">
        <f t="shared" si="21"/>
        <v/>
      </c>
      <c r="T123" s="75" t="e">
        <f t="shared" si="24"/>
        <v>#VALUE!</v>
      </c>
    </row>
    <row r="124" spans="2:20" ht="14.25" customHeight="1" x14ac:dyDescent="0.3">
      <c r="B124" s="27"/>
      <c r="C124" s="52"/>
      <c r="D124" s="24"/>
      <c r="E124" s="25"/>
      <c r="F124" s="25"/>
      <c r="G124" s="25"/>
      <c r="H124" s="24"/>
      <c r="I124" s="25"/>
      <c r="J124" s="26"/>
      <c r="K124" s="69"/>
      <c r="L124" s="109"/>
      <c r="M124" s="76">
        <f>IF(B124="Totale",SUM(M$26:M123),ROUND(L124,2))</f>
        <v>0</v>
      </c>
      <c r="N124" s="109"/>
      <c r="O124" s="110"/>
      <c r="P124" s="112" t="str">
        <f t="shared" si="23"/>
        <v/>
      </c>
      <c r="Q124" s="26"/>
      <c r="R124" s="26"/>
      <c r="S124" s="118" t="str">
        <f t="shared" si="21"/>
        <v/>
      </c>
      <c r="T124" s="75" t="e">
        <f t="shared" si="24"/>
        <v>#VALUE!</v>
      </c>
    </row>
    <row r="125" spans="2:20" ht="14.25" customHeight="1" x14ac:dyDescent="0.3">
      <c r="B125" s="27"/>
      <c r="C125" s="52"/>
      <c r="D125" s="24"/>
      <c r="E125" s="25"/>
      <c r="F125" s="25"/>
      <c r="G125" s="25"/>
      <c r="H125" s="24"/>
      <c r="I125" s="25"/>
      <c r="J125" s="26"/>
      <c r="K125" s="69"/>
      <c r="L125" s="109"/>
      <c r="M125" s="76">
        <f>IF(B125="Totale",SUM(M$26:M124),ROUND(L125,2))</f>
        <v>0</v>
      </c>
      <c r="N125" s="109"/>
      <c r="O125" s="110"/>
      <c r="P125" s="112" t="str">
        <f t="shared" si="23"/>
        <v/>
      </c>
      <c r="Q125" s="26"/>
      <c r="R125" s="26"/>
      <c r="S125" s="118" t="str">
        <f t="shared" si="21"/>
        <v/>
      </c>
      <c r="T125" s="75" t="e">
        <f t="shared" si="24"/>
        <v>#VALUE!</v>
      </c>
    </row>
    <row r="126" spans="2:20" ht="14.25" customHeight="1" x14ac:dyDescent="0.3">
      <c r="B126" s="27"/>
      <c r="C126" s="52"/>
      <c r="D126" s="24"/>
      <c r="E126" s="25"/>
      <c r="F126" s="25"/>
      <c r="G126" s="25"/>
      <c r="H126" s="24"/>
      <c r="I126" s="25"/>
      <c r="J126" s="26"/>
      <c r="K126" s="69"/>
      <c r="L126" s="109"/>
      <c r="M126" s="76">
        <f>IF(B126="Totale",SUM(M$26:M125),ROUND(L126,2))</f>
        <v>0</v>
      </c>
      <c r="N126" s="109"/>
      <c r="O126" s="110"/>
      <c r="P126" s="112" t="str">
        <f t="shared" si="23"/>
        <v/>
      </c>
      <c r="Q126" s="26"/>
      <c r="R126" s="26"/>
      <c r="S126" s="118" t="str">
        <f t="shared" si="21"/>
        <v/>
      </c>
      <c r="T126" s="75" t="e">
        <f t="shared" si="24"/>
        <v>#VALUE!</v>
      </c>
    </row>
    <row r="127" spans="2:20" ht="14.25" customHeight="1" x14ac:dyDescent="0.3">
      <c r="B127" s="27"/>
      <c r="C127" s="52"/>
      <c r="D127" s="24"/>
      <c r="E127" s="25"/>
      <c r="F127" s="25"/>
      <c r="G127" s="25"/>
      <c r="H127" s="24"/>
      <c r="I127" s="25"/>
      <c r="J127" s="26"/>
      <c r="K127" s="69"/>
      <c r="L127" s="109"/>
      <c r="M127" s="109"/>
      <c r="N127" s="109"/>
      <c r="O127" s="110"/>
      <c r="P127" s="112" t="str">
        <f t="shared" si="23"/>
        <v/>
      </c>
      <c r="Q127" s="26"/>
      <c r="R127" s="26"/>
      <c r="S127" s="118" t="str">
        <f t="shared" si="21"/>
        <v/>
      </c>
      <c r="T127" s="75" t="e">
        <f t="shared" si="24"/>
        <v>#VALUE!</v>
      </c>
    </row>
    <row r="128" spans="2:20" ht="14.25" customHeight="1" x14ac:dyDescent="0.3">
      <c r="B128" s="27"/>
      <c r="C128" s="52"/>
      <c r="D128" s="24"/>
      <c r="E128" s="25"/>
      <c r="F128" s="25"/>
      <c r="G128" s="25"/>
      <c r="H128" s="24"/>
      <c r="I128" s="25"/>
      <c r="J128" s="26"/>
      <c r="K128" s="69"/>
      <c r="L128" s="109"/>
      <c r="M128" s="109"/>
      <c r="N128" s="109"/>
      <c r="O128" s="110"/>
      <c r="P128" s="112" t="str">
        <f t="shared" si="23"/>
        <v/>
      </c>
      <c r="Q128" s="26"/>
      <c r="R128" s="26"/>
      <c r="S128" s="26"/>
      <c r="T128" s="75" t="e">
        <f t="shared" si="24"/>
        <v>#VALUE!</v>
      </c>
    </row>
    <row r="129" spans="2:20" ht="14.25" customHeight="1" x14ac:dyDescent="0.3">
      <c r="B129" s="27"/>
      <c r="C129" s="52"/>
      <c r="D129" s="24"/>
      <c r="E129" s="25"/>
      <c r="F129" s="25"/>
      <c r="G129" s="25"/>
      <c r="H129" s="24"/>
      <c r="I129" s="25"/>
      <c r="J129" s="26"/>
      <c r="K129" s="69"/>
      <c r="L129" s="109"/>
      <c r="M129" s="109"/>
      <c r="N129" s="109"/>
      <c r="O129" s="110"/>
      <c r="P129" s="112" t="str">
        <f t="shared" si="23"/>
        <v/>
      </c>
      <c r="Q129" s="26"/>
      <c r="R129" s="26"/>
      <c r="S129" s="26"/>
      <c r="T129" s="75" t="e">
        <f t="shared" si="24"/>
        <v>#VALUE!</v>
      </c>
    </row>
    <row r="130" spans="2:20" ht="14.25" customHeight="1" x14ac:dyDescent="0.3">
      <c r="B130" s="27"/>
      <c r="C130" s="52"/>
      <c r="D130" s="24"/>
      <c r="E130" s="25"/>
      <c r="F130" s="25"/>
      <c r="G130" s="25"/>
      <c r="H130" s="24"/>
      <c r="I130" s="25"/>
      <c r="J130" s="26"/>
      <c r="K130" s="69"/>
      <c r="L130" s="109"/>
      <c r="M130" s="109"/>
      <c r="N130" s="109"/>
      <c r="O130" s="110"/>
      <c r="P130" s="112" t="str">
        <f t="shared" si="23"/>
        <v/>
      </c>
      <c r="Q130" s="26"/>
      <c r="R130" s="26"/>
      <c r="S130" s="26"/>
      <c r="T130" s="75" t="e">
        <f t="shared" si="24"/>
        <v>#VALUE!</v>
      </c>
    </row>
    <row r="131" spans="2:20" ht="14.25" customHeight="1" x14ac:dyDescent="0.3">
      <c r="B131" s="27"/>
      <c r="C131" s="52"/>
      <c r="D131" s="24"/>
      <c r="E131" s="25"/>
      <c r="F131" s="25"/>
      <c r="G131" s="25">
        <f>SUM(G26:G110)/2</f>
        <v>50000</v>
      </c>
      <c r="H131" s="24"/>
      <c r="I131" s="25">
        <f t="shared" ref="I131:S131" si="26">SUM(I26:I110)/2</f>
        <v>6620.1999999999925</v>
      </c>
      <c r="J131" s="25">
        <f t="shared" si="26"/>
        <v>56620.200000000077</v>
      </c>
      <c r="K131" s="25">
        <f t="shared" si="26"/>
        <v>3310.1000000000081</v>
      </c>
      <c r="L131" s="25">
        <f t="shared" si="26"/>
        <v>3899.5698630136935</v>
      </c>
      <c r="M131" s="25">
        <f t="shared" si="26"/>
        <v>3899.5800000000017</v>
      </c>
      <c r="N131" s="25">
        <f t="shared" si="26"/>
        <v>2720.6301369862967</v>
      </c>
      <c r="O131" s="25">
        <f t="shared" si="26"/>
        <v>6620.1999999999916</v>
      </c>
      <c r="P131" s="25">
        <f t="shared" si="26"/>
        <v>3899.5800000000017</v>
      </c>
      <c r="Q131" s="25" t="e">
        <f t="shared" si="26"/>
        <v>#REF!</v>
      </c>
      <c r="R131" s="25" t="e">
        <f t="shared" si="26"/>
        <v>#REF!</v>
      </c>
      <c r="S131" s="25">
        <f t="shared" si="26"/>
        <v>2720.6199999999903</v>
      </c>
      <c r="T131" s="75">
        <f t="shared" si="24"/>
        <v>6620.1999999999916</v>
      </c>
    </row>
    <row r="132" spans="2:20" ht="14.25" customHeight="1" x14ac:dyDescent="0.3">
      <c r="B132" s="27"/>
      <c r="C132" s="52"/>
      <c r="D132" s="24"/>
      <c r="E132" s="25"/>
      <c r="F132" s="25"/>
      <c r="G132" s="25"/>
      <c r="H132" s="24"/>
      <c r="I132" s="25"/>
      <c r="J132" s="26"/>
      <c r="K132" s="69"/>
      <c r="L132" s="109"/>
      <c r="M132" s="109"/>
      <c r="N132" s="109"/>
      <c r="O132" s="110"/>
      <c r="P132" s="112" t="str">
        <f t="shared" si="23"/>
        <v/>
      </c>
      <c r="Q132" s="26"/>
      <c r="R132" s="26"/>
      <c r="S132" s="26"/>
      <c r="T132" s="75" t="e">
        <f t="shared" si="24"/>
        <v>#VALUE!</v>
      </c>
    </row>
    <row r="133" spans="2:20" ht="14.25" customHeight="1" x14ac:dyDescent="0.3">
      <c r="B133" s="27"/>
      <c r="C133" s="52"/>
      <c r="D133" s="24"/>
      <c r="E133" s="25"/>
      <c r="F133" s="25"/>
      <c r="G133" s="25"/>
      <c r="H133" s="24"/>
      <c r="I133" s="25"/>
      <c r="J133" s="26"/>
      <c r="K133" s="69"/>
      <c r="L133" s="109"/>
      <c r="M133" s="109"/>
      <c r="N133" s="109"/>
      <c r="O133" s="110"/>
      <c r="P133" s="112" t="str">
        <f t="shared" si="23"/>
        <v/>
      </c>
      <c r="Q133" s="26"/>
      <c r="R133" s="26"/>
      <c r="S133" s="26"/>
      <c r="T133" s="75" t="e">
        <f t="shared" si="24"/>
        <v>#VALUE!</v>
      </c>
    </row>
    <row r="134" spans="2:20" ht="14.25" customHeight="1" x14ac:dyDescent="0.3">
      <c r="B134" s="27"/>
      <c r="C134" s="52"/>
      <c r="D134" s="24"/>
      <c r="E134" s="25"/>
      <c r="F134" s="25"/>
      <c r="G134" s="25"/>
      <c r="H134" s="24"/>
      <c r="I134" s="25"/>
      <c r="J134" s="26"/>
      <c r="K134" s="69"/>
      <c r="L134" s="109"/>
      <c r="M134" s="109"/>
      <c r="N134" s="109"/>
      <c r="O134" s="110"/>
      <c r="P134" s="112" t="str">
        <f t="shared" si="23"/>
        <v/>
      </c>
      <c r="Q134" s="26"/>
      <c r="R134" s="26"/>
      <c r="S134" s="26"/>
      <c r="T134" s="75" t="e">
        <f t="shared" si="24"/>
        <v>#VALUE!</v>
      </c>
    </row>
    <row r="135" spans="2:20" ht="14.25" customHeight="1" x14ac:dyDescent="0.3">
      <c r="B135" s="27"/>
      <c r="C135" s="52"/>
      <c r="D135" s="24"/>
      <c r="E135" s="25"/>
      <c r="F135" s="25"/>
      <c r="G135" s="25"/>
      <c r="H135" s="24"/>
      <c r="I135" s="25"/>
      <c r="J135" s="26"/>
      <c r="K135" s="69"/>
      <c r="L135" s="109"/>
      <c r="M135" s="109"/>
      <c r="N135" s="109"/>
      <c r="O135" s="110"/>
      <c r="P135" s="112" t="str">
        <f t="shared" si="23"/>
        <v/>
      </c>
      <c r="Q135" s="26"/>
      <c r="R135" s="26"/>
      <c r="S135" s="26"/>
      <c r="T135" s="75" t="e">
        <f t="shared" si="24"/>
        <v>#VALUE!</v>
      </c>
    </row>
    <row r="136" spans="2:20" ht="14.25" customHeight="1" x14ac:dyDescent="0.3">
      <c r="B136" s="27"/>
      <c r="C136" s="52"/>
      <c r="D136" s="24"/>
      <c r="E136" s="25"/>
      <c r="F136" s="25"/>
      <c r="G136" s="25"/>
      <c r="H136" s="24"/>
      <c r="I136" s="25"/>
      <c r="J136" s="26"/>
      <c r="K136" s="69"/>
      <c r="L136" s="109"/>
      <c r="M136" s="109"/>
      <c r="N136" s="109"/>
      <c r="O136" s="110"/>
      <c r="P136" s="112" t="str">
        <f t="shared" si="23"/>
        <v/>
      </c>
      <c r="Q136" s="26"/>
      <c r="R136" s="26"/>
      <c r="S136" s="26"/>
      <c r="T136" s="75" t="e">
        <f t="shared" si="24"/>
        <v>#VALUE!</v>
      </c>
    </row>
    <row r="137" spans="2:20" ht="14.25" customHeight="1" x14ac:dyDescent="0.3">
      <c r="B137" s="27"/>
      <c r="C137" s="52"/>
      <c r="D137" s="24"/>
      <c r="E137" s="25"/>
      <c r="F137" s="25"/>
      <c r="G137" s="25"/>
      <c r="H137" s="24"/>
      <c r="I137" s="25"/>
      <c r="J137" s="26"/>
      <c r="K137" s="69"/>
      <c r="L137" s="109"/>
      <c r="M137" s="109"/>
      <c r="N137" s="109"/>
      <c r="O137" s="110"/>
      <c r="P137" s="112" t="str">
        <f t="shared" si="23"/>
        <v/>
      </c>
      <c r="Q137" s="26"/>
      <c r="R137" s="26"/>
      <c r="S137" s="26"/>
      <c r="T137" s="75" t="e">
        <f t="shared" si="24"/>
        <v>#VALUE!</v>
      </c>
    </row>
    <row r="138" spans="2:20" ht="14.25" customHeight="1" x14ac:dyDescent="0.3">
      <c r="B138" s="27"/>
      <c r="C138" s="52"/>
      <c r="D138" s="24"/>
      <c r="E138" s="25"/>
      <c r="F138" s="25"/>
      <c r="G138" s="25"/>
      <c r="H138" s="24"/>
      <c r="I138" s="25"/>
      <c r="J138" s="26"/>
      <c r="K138" s="69"/>
      <c r="L138" s="109"/>
      <c r="M138" s="109"/>
      <c r="N138" s="109"/>
      <c r="O138" s="110"/>
      <c r="P138" s="112" t="str">
        <f t="shared" si="23"/>
        <v/>
      </c>
      <c r="Q138" s="26"/>
      <c r="R138" s="26"/>
      <c r="S138" s="26"/>
      <c r="T138" s="75" t="e">
        <f t="shared" si="24"/>
        <v>#VALUE!</v>
      </c>
    </row>
    <row r="139" spans="2:20" ht="14.25" customHeight="1" x14ac:dyDescent="0.3">
      <c r="B139" s="27"/>
      <c r="C139" s="52"/>
      <c r="D139" s="24"/>
      <c r="E139" s="25"/>
      <c r="F139" s="25"/>
      <c r="G139" s="25"/>
      <c r="H139" s="24"/>
      <c r="I139" s="25"/>
      <c r="J139" s="26"/>
      <c r="K139" s="69"/>
      <c r="L139" s="109"/>
      <c r="M139" s="109"/>
      <c r="N139" s="109"/>
      <c r="O139" s="110"/>
      <c r="P139" s="112" t="str">
        <f t="shared" si="23"/>
        <v/>
      </c>
      <c r="Q139" s="26"/>
      <c r="R139" s="26"/>
      <c r="S139" s="26"/>
      <c r="T139" s="75" t="e">
        <f t="shared" si="24"/>
        <v>#VALUE!</v>
      </c>
    </row>
    <row r="140" spans="2:20" ht="14.25" customHeight="1" x14ac:dyDescent="0.3">
      <c r="B140" s="27"/>
      <c r="C140" s="52"/>
      <c r="D140" s="24"/>
      <c r="E140" s="25"/>
      <c r="F140" s="25"/>
      <c r="G140" s="25"/>
      <c r="H140" s="24"/>
      <c r="I140" s="25"/>
      <c r="J140" s="26"/>
      <c r="K140" s="69"/>
      <c r="L140" s="109"/>
      <c r="M140" s="109"/>
      <c r="N140" s="109"/>
      <c r="O140" s="110"/>
      <c r="P140" s="112" t="str">
        <f t="shared" si="23"/>
        <v/>
      </c>
      <c r="Q140" s="26"/>
      <c r="R140" s="26"/>
      <c r="S140" s="26"/>
      <c r="T140" s="75" t="e">
        <f t="shared" si="24"/>
        <v>#VALUE!</v>
      </c>
    </row>
    <row r="141" spans="2:20" ht="14.25" customHeight="1" x14ac:dyDescent="0.3">
      <c r="B141" s="27"/>
      <c r="C141" s="52"/>
      <c r="D141" s="24"/>
      <c r="E141" s="25"/>
      <c r="F141" s="25"/>
      <c r="G141" s="25"/>
      <c r="H141" s="24"/>
      <c r="I141" s="25"/>
      <c r="J141" s="26"/>
      <c r="K141" s="69"/>
      <c r="L141" s="109"/>
      <c r="M141" s="109"/>
      <c r="N141" s="109"/>
      <c r="O141" s="110"/>
      <c r="P141" s="112" t="str">
        <f t="shared" si="23"/>
        <v/>
      </c>
      <c r="Q141" s="26"/>
      <c r="R141" s="26"/>
      <c r="S141" s="26"/>
      <c r="T141" s="75" t="e">
        <f t="shared" si="24"/>
        <v>#VALUE!</v>
      </c>
    </row>
    <row r="142" spans="2:20" ht="14.25" customHeight="1" x14ac:dyDescent="0.3">
      <c r="B142" s="27"/>
      <c r="C142" s="52"/>
      <c r="D142" s="24"/>
      <c r="E142" s="25"/>
      <c r="F142" s="25"/>
      <c r="G142" s="25"/>
      <c r="H142" s="24"/>
      <c r="I142" s="25"/>
      <c r="J142" s="26"/>
      <c r="K142" s="69"/>
      <c r="L142" s="109"/>
      <c r="M142" s="109"/>
      <c r="N142" s="109"/>
      <c r="O142" s="110"/>
      <c r="P142" s="112" t="str">
        <f t="shared" si="23"/>
        <v/>
      </c>
      <c r="Q142" s="26"/>
      <c r="R142" s="26"/>
      <c r="S142" s="26"/>
      <c r="T142" s="75" t="e">
        <f t="shared" si="24"/>
        <v>#VALUE!</v>
      </c>
    </row>
    <row r="143" spans="2:20" ht="14.25" customHeight="1" x14ac:dyDescent="0.3">
      <c r="B143" s="27"/>
      <c r="C143" s="52"/>
      <c r="D143" s="24"/>
      <c r="E143" s="25"/>
      <c r="F143" s="25"/>
      <c r="G143" s="25"/>
      <c r="H143" s="24"/>
      <c r="I143" s="25"/>
      <c r="J143" s="26"/>
      <c r="K143" s="69"/>
      <c r="L143" s="109"/>
      <c r="M143" s="109"/>
      <c r="N143" s="109"/>
      <c r="O143" s="110"/>
      <c r="P143" s="112" t="str">
        <f t="shared" si="23"/>
        <v/>
      </c>
      <c r="Q143" s="26"/>
      <c r="R143" s="26"/>
      <c r="S143" s="26"/>
      <c r="T143" s="75" t="e">
        <f t="shared" si="24"/>
        <v>#VALUE!</v>
      </c>
    </row>
    <row r="144" spans="2:20" ht="14.25" customHeight="1" x14ac:dyDescent="0.3">
      <c r="B144" s="27"/>
      <c r="C144" s="52"/>
      <c r="D144" s="24"/>
      <c r="E144" s="25"/>
      <c r="F144" s="25"/>
      <c r="G144" s="25"/>
      <c r="H144" s="24"/>
      <c r="I144" s="25"/>
      <c r="J144" s="26"/>
      <c r="K144" s="69"/>
      <c r="L144" s="109"/>
      <c r="M144" s="109"/>
      <c r="N144" s="109"/>
      <c r="O144" s="110"/>
      <c r="P144" s="112" t="str">
        <f t="shared" si="23"/>
        <v/>
      </c>
      <c r="Q144" s="26"/>
      <c r="R144" s="26"/>
      <c r="S144" s="26"/>
      <c r="T144" s="75" t="e">
        <f t="shared" si="24"/>
        <v>#VALUE!</v>
      </c>
    </row>
    <row r="145" spans="2:20" ht="14.25" customHeight="1" x14ac:dyDescent="0.3">
      <c r="B145" s="27"/>
      <c r="C145" s="52"/>
      <c r="D145" s="24"/>
      <c r="E145" s="25"/>
      <c r="F145" s="25"/>
      <c r="G145" s="25"/>
      <c r="H145" s="24"/>
      <c r="I145" s="25"/>
      <c r="J145" s="26"/>
      <c r="K145" s="69"/>
      <c r="L145" s="109"/>
      <c r="M145" s="109"/>
      <c r="N145" s="109"/>
      <c r="O145" s="110"/>
      <c r="P145" s="112" t="str">
        <f t="shared" si="23"/>
        <v/>
      </c>
      <c r="Q145" s="26"/>
      <c r="R145" s="26"/>
      <c r="S145" s="26"/>
      <c r="T145" s="75" t="e">
        <f t="shared" si="24"/>
        <v>#VALUE!</v>
      </c>
    </row>
    <row r="146" spans="2:20" ht="14.25" customHeight="1" x14ac:dyDescent="0.3">
      <c r="B146" s="27"/>
      <c r="C146" s="52"/>
      <c r="D146" s="24"/>
      <c r="E146" s="25"/>
      <c r="F146" s="25"/>
      <c r="G146" s="25"/>
      <c r="H146" s="24"/>
      <c r="I146" s="25"/>
      <c r="J146" s="26"/>
      <c r="K146" s="69"/>
      <c r="L146" s="109"/>
      <c r="M146" s="109"/>
      <c r="N146" s="109"/>
      <c r="O146" s="110"/>
      <c r="P146" s="112" t="str">
        <f t="shared" si="23"/>
        <v/>
      </c>
      <c r="Q146" s="26"/>
      <c r="R146" s="26"/>
      <c r="S146" s="26"/>
      <c r="T146" s="75" t="e">
        <f t="shared" si="24"/>
        <v>#VALUE!</v>
      </c>
    </row>
    <row r="147" spans="2:20" ht="14.25" customHeight="1" x14ac:dyDescent="0.3">
      <c r="B147" s="27"/>
      <c r="C147" s="52"/>
      <c r="D147" s="24"/>
      <c r="E147" s="25"/>
      <c r="F147" s="25"/>
      <c r="G147" s="25"/>
      <c r="H147" s="24"/>
      <c r="I147" s="25"/>
      <c r="J147" s="26"/>
      <c r="K147" s="69"/>
      <c r="L147" s="109"/>
      <c r="M147" s="109"/>
      <c r="N147" s="109"/>
      <c r="O147" s="110"/>
      <c r="P147" s="112" t="str">
        <f t="shared" si="23"/>
        <v/>
      </c>
      <c r="Q147" s="26"/>
      <c r="R147" s="26"/>
      <c r="S147" s="26"/>
      <c r="T147" s="75" t="e">
        <f t="shared" si="24"/>
        <v>#VALUE!</v>
      </c>
    </row>
    <row r="148" spans="2:20" ht="14.25" customHeight="1" x14ac:dyDescent="0.3">
      <c r="B148" s="27"/>
      <c r="C148" s="52"/>
      <c r="D148" s="24"/>
      <c r="E148" s="25"/>
      <c r="F148" s="25"/>
      <c r="G148" s="25"/>
      <c r="H148" s="24"/>
      <c r="I148" s="25"/>
      <c r="J148" s="26"/>
      <c r="K148" s="69"/>
      <c r="L148" s="109"/>
      <c r="M148" s="109"/>
      <c r="N148" s="109"/>
      <c r="O148" s="110"/>
      <c r="P148" s="112" t="str">
        <f t="shared" si="23"/>
        <v/>
      </c>
      <c r="Q148" s="26"/>
      <c r="R148" s="26"/>
      <c r="S148" s="26"/>
      <c r="T148" s="75" t="e">
        <f t="shared" si="24"/>
        <v>#VALUE!</v>
      </c>
    </row>
    <row r="149" spans="2:20" ht="14.25" customHeight="1" x14ac:dyDescent="0.3">
      <c r="B149" s="27"/>
      <c r="C149" s="52"/>
      <c r="D149" s="24"/>
      <c r="E149" s="25"/>
      <c r="F149" s="25"/>
      <c r="G149" s="25"/>
      <c r="H149" s="24"/>
      <c r="I149" s="25"/>
      <c r="J149" s="26"/>
      <c r="K149" s="69"/>
      <c r="L149" s="109"/>
      <c r="M149" s="109"/>
      <c r="N149" s="109"/>
      <c r="O149" s="110"/>
      <c r="P149" s="112" t="str">
        <f t="shared" si="23"/>
        <v/>
      </c>
      <c r="Q149" s="26"/>
      <c r="R149" s="26"/>
      <c r="S149" s="26"/>
      <c r="T149" s="75" t="e">
        <f t="shared" si="24"/>
        <v>#VALUE!</v>
      </c>
    </row>
    <row r="150" spans="2:20" ht="14.25" customHeight="1" x14ac:dyDescent="0.3">
      <c r="B150" s="27"/>
      <c r="C150" s="52"/>
      <c r="D150" s="24"/>
      <c r="E150" s="25"/>
      <c r="F150" s="25"/>
      <c r="G150" s="25"/>
      <c r="H150" s="24"/>
      <c r="I150" s="25"/>
      <c r="J150" s="26"/>
      <c r="K150" s="69"/>
      <c r="L150" s="109"/>
      <c r="M150" s="109"/>
      <c r="N150" s="109"/>
      <c r="O150" s="110"/>
      <c r="P150" s="112" t="str">
        <f t="shared" si="23"/>
        <v/>
      </c>
      <c r="Q150" s="26"/>
      <c r="R150" s="26"/>
      <c r="S150" s="26"/>
      <c r="T150" s="75" t="e">
        <f t="shared" si="24"/>
        <v>#VALUE!</v>
      </c>
    </row>
    <row r="151" spans="2:20" ht="14.25" customHeight="1" x14ac:dyDescent="0.3">
      <c r="B151" s="27"/>
      <c r="C151" s="52"/>
      <c r="D151" s="24"/>
      <c r="E151" s="25"/>
      <c r="F151" s="25"/>
      <c r="G151" s="25"/>
      <c r="H151" s="24"/>
      <c r="I151" s="25"/>
      <c r="J151" s="26"/>
      <c r="K151" s="69"/>
      <c r="L151" s="109"/>
      <c r="M151" s="109"/>
      <c r="N151" s="109"/>
      <c r="O151" s="110"/>
      <c r="P151" s="112" t="str">
        <f t="shared" si="23"/>
        <v/>
      </c>
      <c r="Q151" s="26"/>
      <c r="R151" s="26"/>
      <c r="S151" s="26"/>
      <c r="T151" s="75" t="e">
        <f t="shared" si="24"/>
        <v>#VALUE!</v>
      </c>
    </row>
    <row r="152" spans="2:20" ht="14.25" customHeight="1" x14ac:dyDescent="0.3">
      <c r="B152" s="27"/>
      <c r="C152" s="52"/>
      <c r="D152" s="24"/>
      <c r="E152" s="25"/>
      <c r="F152" s="25"/>
      <c r="G152" s="25"/>
      <c r="H152" s="24"/>
      <c r="I152" s="25"/>
      <c r="J152" s="26"/>
      <c r="K152" s="69"/>
      <c r="L152" s="109"/>
      <c r="M152" s="109"/>
      <c r="N152" s="109"/>
      <c r="O152" s="110"/>
      <c r="P152" s="112" t="str">
        <f t="shared" si="23"/>
        <v/>
      </c>
      <c r="Q152" s="26"/>
      <c r="R152" s="26"/>
      <c r="S152" s="26"/>
      <c r="T152" s="75" t="e">
        <f t="shared" si="24"/>
        <v>#VALUE!</v>
      </c>
    </row>
    <row r="153" spans="2:20" ht="14.25" customHeight="1" x14ac:dyDescent="0.3">
      <c r="B153" s="27"/>
      <c r="C153" s="52"/>
      <c r="D153" s="24"/>
      <c r="E153" s="25"/>
      <c r="F153" s="25"/>
      <c r="G153" s="25"/>
      <c r="H153" s="24"/>
      <c r="I153" s="25"/>
      <c r="J153" s="26"/>
      <c r="K153" s="69"/>
      <c r="L153" s="109"/>
      <c r="M153" s="109"/>
      <c r="N153" s="109"/>
      <c r="O153" s="110"/>
      <c r="P153" s="112" t="str">
        <f t="shared" si="23"/>
        <v/>
      </c>
      <c r="Q153" s="26"/>
      <c r="R153" s="26"/>
      <c r="S153" s="26"/>
      <c r="T153" s="75" t="e">
        <f t="shared" si="24"/>
        <v>#VALUE!</v>
      </c>
    </row>
    <row r="154" spans="2:20" ht="14.25" customHeight="1" x14ac:dyDescent="0.3">
      <c r="B154" s="27"/>
      <c r="C154" s="52"/>
      <c r="D154" s="24"/>
      <c r="E154" s="25"/>
      <c r="F154" s="25"/>
      <c r="G154" s="25"/>
      <c r="H154" s="24"/>
      <c r="I154" s="25"/>
      <c r="J154" s="26"/>
      <c r="K154" s="69"/>
      <c r="L154" s="109"/>
      <c r="M154" s="109"/>
      <c r="N154" s="109"/>
      <c r="O154" s="110"/>
      <c r="P154" s="112" t="str">
        <f t="shared" si="23"/>
        <v/>
      </c>
      <c r="Q154" s="26"/>
      <c r="R154" s="26"/>
      <c r="S154" s="26"/>
      <c r="T154" s="75" t="e">
        <f t="shared" si="24"/>
        <v>#VALUE!</v>
      </c>
    </row>
    <row r="155" spans="2:20" ht="14.25" customHeight="1" x14ac:dyDescent="0.3">
      <c r="B155" s="27"/>
      <c r="C155" s="52"/>
      <c r="D155" s="24"/>
      <c r="E155" s="25"/>
      <c r="F155" s="25"/>
      <c r="G155" s="25"/>
      <c r="H155" s="24"/>
      <c r="I155" s="25"/>
      <c r="J155" s="26"/>
      <c r="K155" s="69"/>
      <c r="L155" s="109"/>
      <c r="M155" s="109"/>
      <c r="N155" s="109"/>
      <c r="O155" s="110"/>
      <c r="P155" s="112" t="str">
        <f t="shared" ref="P155:P218" si="27">IF(B155="","",M155)</f>
        <v/>
      </c>
      <c r="Q155" s="26"/>
      <c r="R155" s="26"/>
      <c r="S155" s="26"/>
      <c r="T155" s="75" t="e">
        <f t="shared" ref="T155:T218" si="28">P155+S155</f>
        <v>#VALUE!</v>
      </c>
    </row>
    <row r="156" spans="2:20" ht="14.25" customHeight="1" x14ac:dyDescent="0.3">
      <c r="B156" s="27"/>
      <c r="C156" s="52"/>
      <c r="D156" s="24"/>
      <c r="E156" s="25"/>
      <c r="F156" s="25"/>
      <c r="G156" s="25"/>
      <c r="H156" s="24"/>
      <c r="I156" s="25"/>
      <c r="J156" s="26"/>
      <c r="K156" s="69"/>
      <c r="L156" s="109"/>
      <c r="M156" s="109"/>
      <c r="N156" s="109"/>
      <c r="O156" s="110"/>
      <c r="P156" s="112" t="str">
        <f t="shared" si="27"/>
        <v/>
      </c>
      <c r="Q156" s="26"/>
      <c r="R156" s="26"/>
      <c r="S156" s="26"/>
      <c r="T156" s="75" t="e">
        <f t="shared" si="28"/>
        <v>#VALUE!</v>
      </c>
    </row>
    <row r="157" spans="2:20" ht="14.25" customHeight="1" x14ac:dyDescent="0.3">
      <c r="B157" s="27"/>
      <c r="C157" s="52"/>
      <c r="D157" s="24"/>
      <c r="E157" s="25"/>
      <c r="F157" s="25"/>
      <c r="G157" s="25"/>
      <c r="H157" s="24"/>
      <c r="I157" s="25"/>
      <c r="J157" s="26"/>
      <c r="K157" s="69"/>
      <c r="L157" s="109"/>
      <c r="M157" s="109"/>
      <c r="N157" s="109"/>
      <c r="O157" s="110"/>
      <c r="P157" s="112" t="str">
        <f t="shared" si="27"/>
        <v/>
      </c>
      <c r="Q157" s="26"/>
      <c r="R157" s="26"/>
      <c r="S157" s="26"/>
      <c r="T157" s="75" t="e">
        <f t="shared" si="28"/>
        <v>#VALUE!</v>
      </c>
    </row>
    <row r="158" spans="2:20" ht="14.25" customHeight="1" x14ac:dyDescent="0.3">
      <c r="B158" s="27"/>
      <c r="C158" s="52"/>
      <c r="D158" s="24"/>
      <c r="E158" s="25"/>
      <c r="F158" s="25"/>
      <c r="G158" s="25"/>
      <c r="H158" s="24"/>
      <c r="I158" s="25"/>
      <c r="J158" s="26"/>
      <c r="K158" s="69"/>
      <c r="L158" s="109"/>
      <c r="M158" s="109"/>
      <c r="N158" s="109"/>
      <c r="O158" s="110"/>
      <c r="P158" s="112" t="str">
        <f t="shared" si="27"/>
        <v/>
      </c>
      <c r="Q158" s="26"/>
      <c r="R158" s="26"/>
      <c r="S158" s="26"/>
      <c r="T158" s="75" t="e">
        <f t="shared" si="28"/>
        <v>#VALUE!</v>
      </c>
    </row>
    <row r="159" spans="2:20" ht="14.25" customHeight="1" x14ac:dyDescent="0.3">
      <c r="B159" s="27"/>
      <c r="C159" s="52"/>
      <c r="D159" s="24"/>
      <c r="E159" s="25"/>
      <c r="F159" s="25"/>
      <c r="G159" s="25"/>
      <c r="H159" s="24"/>
      <c r="I159" s="25"/>
      <c r="J159" s="26"/>
      <c r="K159" s="69"/>
      <c r="L159" s="109"/>
      <c r="M159" s="109"/>
      <c r="N159" s="109"/>
      <c r="O159" s="110"/>
      <c r="P159" s="112" t="str">
        <f t="shared" si="27"/>
        <v/>
      </c>
      <c r="Q159" s="26"/>
      <c r="R159" s="26"/>
      <c r="S159" s="26"/>
      <c r="T159" s="75" t="e">
        <f t="shared" si="28"/>
        <v>#VALUE!</v>
      </c>
    </row>
    <row r="160" spans="2:20" ht="14.25" customHeight="1" x14ac:dyDescent="0.3">
      <c r="B160" s="27"/>
      <c r="C160" s="52"/>
      <c r="D160" s="24"/>
      <c r="E160" s="25"/>
      <c r="F160" s="25"/>
      <c r="G160" s="25"/>
      <c r="H160" s="24"/>
      <c r="I160" s="25"/>
      <c r="J160" s="26"/>
      <c r="K160" s="69"/>
      <c r="L160" s="109"/>
      <c r="M160" s="109"/>
      <c r="N160" s="109"/>
      <c r="O160" s="110"/>
      <c r="P160" s="112" t="str">
        <f t="shared" si="27"/>
        <v/>
      </c>
      <c r="Q160" s="26"/>
      <c r="R160" s="26"/>
      <c r="S160" s="26"/>
      <c r="T160" s="75" t="e">
        <f t="shared" si="28"/>
        <v>#VALUE!</v>
      </c>
    </row>
    <row r="161" spans="2:20" ht="14.25" customHeight="1" x14ac:dyDescent="0.3">
      <c r="B161" s="27"/>
      <c r="C161" s="52"/>
      <c r="D161" s="24"/>
      <c r="E161" s="25"/>
      <c r="F161" s="25"/>
      <c r="G161" s="25"/>
      <c r="H161" s="24"/>
      <c r="I161" s="25"/>
      <c r="J161" s="26"/>
      <c r="K161" s="69"/>
      <c r="L161" s="109"/>
      <c r="M161" s="109"/>
      <c r="N161" s="109"/>
      <c r="O161" s="110"/>
      <c r="P161" s="112" t="str">
        <f t="shared" si="27"/>
        <v/>
      </c>
      <c r="Q161" s="26"/>
      <c r="R161" s="26"/>
      <c r="S161" s="26"/>
      <c r="T161" s="75" t="e">
        <f t="shared" si="28"/>
        <v>#VALUE!</v>
      </c>
    </row>
    <row r="162" spans="2:20" ht="14.25" customHeight="1" x14ac:dyDescent="0.3">
      <c r="B162" s="27"/>
      <c r="C162" s="52"/>
      <c r="D162" s="24"/>
      <c r="E162" s="25"/>
      <c r="F162" s="25"/>
      <c r="G162" s="25"/>
      <c r="H162" s="24"/>
      <c r="I162" s="25"/>
      <c r="J162" s="26"/>
      <c r="K162" s="69"/>
      <c r="L162" s="109"/>
      <c r="M162" s="109"/>
      <c r="N162" s="109"/>
      <c r="O162" s="110"/>
      <c r="P162" s="112" t="str">
        <f t="shared" si="27"/>
        <v/>
      </c>
      <c r="Q162" s="26"/>
      <c r="R162" s="26"/>
      <c r="S162" s="26"/>
      <c r="T162" s="75" t="e">
        <f t="shared" si="28"/>
        <v>#VALUE!</v>
      </c>
    </row>
    <row r="163" spans="2:20" ht="14.25" customHeight="1" x14ac:dyDescent="0.3">
      <c r="B163" s="27"/>
      <c r="C163" s="52"/>
      <c r="D163" s="24"/>
      <c r="E163" s="25"/>
      <c r="F163" s="25"/>
      <c r="G163" s="25"/>
      <c r="H163" s="24"/>
      <c r="I163" s="25"/>
      <c r="J163" s="26"/>
      <c r="K163" s="69"/>
      <c r="L163" s="109"/>
      <c r="M163" s="109"/>
      <c r="N163" s="109"/>
      <c r="O163" s="110"/>
      <c r="P163" s="112" t="str">
        <f t="shared" si="27"/>
        <v/>
      </c>
      <c r="Q163" s="26"/>
      <c r="R163" s="26"/>
      <c r="S163" s="26"/>
      <c r="T163" s="75" t="e">
        <f t="shared" si="28"/>
        <v>#VALUE!</v>
      </c>
    </row>
    <row r="164" spans="2:20" ht="14.25" customHeight="1" x14ac:dyDescent="0.3">
      <c r="B164" s="27"/>
      <c r="C164" s="52"/>
      <c r="D164" s="24"/>
      <c r="E164" s="25"/>
      <c r="F164" s="25"/>
      <c r="G164" s="25"/>
      <c r="H164" s="24"/>
      <c r="I164" s="25"/>
      <c r="J164" s="26"/>
      <c r="K164" s="69"/>
      <c r="L164" s="109"/>
      <c r="M164" s="109"/>
      <c r="N164" s="109"/>
      <c r="O164" s="110"/>
      <c r="P164" s="112" t="str">
        <f t="shared" si="27"/>
        <v/>
      </c>
      <c r="Q164" s="26"/>
      <c r="R164" s="26"/>
      <c r="S164" s="26"/>
      <c r="T164" s="75" t="e">
        <f t="shared" si="28"/>
        <v>#VALUE!</v>
      </c>
    </row>
    <row r="165" spans="2:20" ht="14.25" customHeight="1" x14ac:dyDescent="0.3">
      <c r="B165" s="27"/>
      <c r="C165" s="52"/>
      <c r="D165" s="24"/>
      <c r="E165" s="25"/>
      <c r="F165" s="25"/>
      <c r="G165" s="25"/>
      <c r="H165" s="24"/>
      <c r="I165" s="25"/>
      <c r="J165" s="26"/>
      <c r="K165" s="69"/>
      <c r="L165" s="109"/>
      <c r="M165" s="109"/>
      <c r="N165" s="109"/>
      <c r="O165" s="110"/>
      <c r="P165" s="112" t="str">
        <f t="shared" si="27"/>
        <v/>
      </c>
      <c r="Q165" s="26"/>
      <c r="R165" s="26"/>
      <c r="S165" s="26"/>
      <c r="T165" s="75" t="e">
        <f t="shared" si="28"/>
        <v>#VALUE!</v>
      </c>
    </row>
    <row r="166" spans="2:20" ht="14.25" customHeight="1" x14ac:dyDescent="0.3">
      <c r="B166" s="27"/>
      <c r="C166" s="52"/>
      <c r="D166" s="24"/>
      <c r="E166" s="25"/>
      <c r="F166" s="25"/>
      <c r="G166" s="25"/>
      <c r="H166" s="24"/>
      <c r="I166" s="25"/>
      <c r="J166" s="26"/>
      <c r="K166" s="69"/>
      <c r="L166" s="109"/>
      <c r="M166" s="109"/>
      <c r="N166" s="109"/>
      <c r="O166" s="110"/>
      <c r="P166" s="112" t="str">
        <f t="shared" si="27"/>
        <v/>
      </c>
      <c r="Q166" s="26"/>
      <c r="R166" s="26"/>
      <c r="S166" s="26"/>
      <c r="T166" s="75" t="e">
        <f t="shared" si="28"/>
        <v>#VALUE!</v>
      </c>
    </row>
    <row r="167" spans="2:20" ht="14.25" customHeight="1" x14ac:dyDescent="0.3">
      <c r="B167" s="27"/>
      <c r="C167" s="52"/>
      <c r="D167" s="24"/>
      <c r="E167" s="25"/>
      <c r="F167" s="25"/>
      <c r="G167" s="25"/>
      <c r="H167" s="24"/>
      <c r="I167" s="25"/>
      <c r="J167" s="26"/>
      <c r="K167" s="69"/>
      <c r="L167" s="109"/>
      <c r="M167" s="109"/>
      <c r="N167" s="109"/>
      <c r="O167" s="110"/>
      <c r="P167" s="112" t="str">
        <f t="shared" si="27"/>
        <v/>
      </c>
      <c r="Q167" s="26"/>
      <c r="R167" s="26"/>
      <c r="S167" s="26"/>
      <c r="T167" s="75" t="e">
        <f t="shared" si="28"/>
        <v>#VALUE!</v>
      </c>
    </row>
    <row r="168" spans="2:20" ht="14.25" customHeight="1" x14ac:dyDescent="0.3">
      <c r="B168" s="27"/>
      <c r="C168" s="52"/>
      <c r="D168" s="24"/>
      <c r="E168" s="25"/>
      <c r="F168" s="25"/>
      <c r="G168" s="25"/>
      <c r="H168" s="24"/>
      <c r="I168" s="25"/>
      <c r="J168" s="26"/>
      <c r="K168" s="69"/>
      <c r="L168" s="109"/>
      <c r="M168" s="109"/>
      <c r="N168" s="109"/>
      <c r="O168" s="110"/>
      <c r="P168" s="112" t="str">
        <f t="shared" si="27"/>
        <v/>
      </c>
      <c r="Q168" s="26"/>
      <c r="R168" s="26"/>
      <c r="S168" s="26"/>
      <c r="T168" s="75" t="e">
        <f t="shared" si="28"/>
        <v>#VALUE!</v>
      </c>
    </row>
    <row r="169" spans="2:20" ht="14.25" customHeight="1" x14ac:dyDescent="0.3">
      <c r="B169" s="27"/>
      <c r="C169" s="52"/>
      <c r="D169" s="24"/>
      <c r="E169" s="25"/>
      <c r="F169" s="25"/>
      <c r="G169" s="25"/>
      <c r="H169" s="24"/>
      <c r="I169" s="25"/>
      <c r="J169" s="26"/>
      <c r="K169" s="69"/>
      <c r="L169" s="109"/>
      <c r="M169" s="109"/>
      <c r="N169" s="109"/>
      <c r="O169" s="110"/>
      <c r="P169" s="112" t="str">
        <f t="shared" si="27"/>
        <v/>
      </c>
      <c r="Q169" s="26"/>
      <c r="R169" s="26"/>
      <c r="S169" s="26"/>
      <c r="T169" s="75" t="e">
        <f t="shared" si="28"/>
        <v>#VALUE!</v>
      </c>
    </row>
    <row r="170" spans="2:20" ht="14.25" customHeight="1" x14ac:dyDescent="0.3">
      <c r="B170" s="27"/>
      <c r="C170" s="52"/>
      <c r="D170" s="24"/>
      <c r="E170" s="25"/>
      <c r="F170" s="25"/>
      <c r="G170" s="25"/>
      <c r="H170" s="24"/>
      <c r="I170" s="25"/>
      <c r="J170" s="26"/>
      <c r="K170" s="69"/>
      <c r="L170" s="109"/>
      <c r="M170" s="109"/>
      <c r="N170" s="109"/>
      <c r="O170" s="110"/>
      <c r="P170" s="112" t="str">
        <f t="shared" si="27"/>
        <v/>
      </c>
      <c r="Q170" s="26"/>
      <c r="R170" s="26"/>
      <c r="S170" s="26"/>
      <c r="T170" s="75" t="e">
        <f t="shared" si="28"/>
        <v>#VALUE!</v>
      </c>
    </row>
    <row r="171" spans="2:20" ht="14.25" customHeight="1" x14ac:dyDescent="0.3">
      <c r="B171" s="27"/>
      <c r="C171" s="28"/>
      <c r="D171" s="24"/>
      <c r="E171" s="25"/>
      <c r="F171" s="25"/>
      <c r="G171" s="25"/>
      <c r="H171" s="25"/>
      <c r="I171" s="25"/>
      <c r="J171" s="26"/>
      <c r="K171" s="33"/>
      <c r="L171" s="76"/>
      <c r="M171" s="91"/>
      <c r="P171" s="112" t="str">
        <f t="shared" si="27"/>
        <v/>
      </c>
      <c r="T171" s="75" t="e">
        <f t="shared" si="28"/>
        <v>#VALUE!</v>
      </c>
    </row>
    <row r="172" spans="2:20" ht="14.25" customHeight="1" x14ac:dyDescent="0.3">
      <c r="B172" s="27"/>
      <c r="C172" s="28"/>
      <c r="D172" s="24"/>
      <c r="E172" s="25"/>
      <c r="F172" s="25"/>
      <c r="G172" s="25"/>
      <c r="H172" s="25"/>
      <c r="I172" s="25"/>
      <c r="J172" s="26"/>
      <c r="K172" s="33"/>
      <c r="L172" s="76"/>
      <c r="M172" s="91"/>
      <c r="P172" s="112" t="str">
        <f t="shared" si="27"/>
        <v/>
      </c>
      <c r="T172" s="75" t="e">
        <f t="shared" si="28"/>
        <v>#VALUE!</v>
      </c>
    </row>
    <row r="173" spans="2:20" ht="14.25" customHeight="1" x14ac:dyDescent="0.3">
      <c r="B173" s="27"/>
      <c r="C173" s="28"/>
      <c r="D173" s="24"/>
      <c r="E173" s="25"/>
      <c r="F173" s="25"/>
      <c r="G173" s="25"/>
      <c r="H173" s="25"/>
      <c r="I173" s="25"/>
      <c r="J173" s="26"/>
      <c r="K173" s="33"/>
      <c r="L173" s="76"/>
      <c r="M173" s="91"/>
      <c r="P173" s="112" t="str">
        <f t="shared" si="27"/>
        <v/>
      </c>
      <c r="T173" s="75" t="e">
        <f t="shared" si="28"/>
        <v>#VALUE!</v>
      </c>
    </row>
    <row r="174" spans="2:20" ht="14.25" customHeight="1" x14ac:dyDescent="0.3">
      <c r="B174" s="27"/>
      <c r="C174" s="28"/>
      <c r="D174" s="24"/>
      <c r="E174" s="25"/>
      <c r="F174" s="25"/>
      <c r="G174" s="25"/>
      <c r="H174" s="25"/>
      <c r="I174" s="25"/>
      <c r="J174" s="26"/>
      <c r="K174" s="33"/>
      <c r="L174" s="76"/>
      <c r="M174" s="91"/>
      <c r="P174" s="112" t="str">
        <f t="shared" si="27"/>
        <v/>
      </c>
      <c r="T174" s="75" t="e">
        <f t="shared" si="28"/>
        <v>#VALUE!</v>
      </c>
    </row>
    <row r="175" spans="2:20" ht="14.25" customHeight="1" x14ac:dyDescent="0.3">
      <c r="B175" s="27"/>
      <c r="C175" s="28"/>
      <c r="D175" s="24"/>
      <c r="E175" s="25"/>
      <c r="F175" s="25"/>
      <c r="G175" s="25"/>
      <c r="H175" s="25"/>
      <c r="I175" s="25"/>
      <c r="J175" s="26"/>
      <c r="K175" s="33"/>
      <c r="L175" s="76"/>
      <c r="M175" s="91"/>
      <c r="P175" s="112" t="str">
        <f t="shared" si="27"/>
        <v/>
      </c>
      <c r="T175" s="75" t="e">
        <f t="shared" si="28"/>
        <v>#VALUE!</v>
      </c>
    </row>
    <row r="176" spans="2:20" ht="14.25" customHeight="1" x14ac:dyDescent="0.3">
      <c r="B176" s="27"/>
      <c r="C176" s="28"/>
      <c r="D176" s="24"/>
      <c r="E176" s="25"/>
      <c r="F176" s="25"/>
      <c r="G176" s="25"/>
      <c r="H176" s="25"/>
      <c r="I176" s="25"/>
      <c r="J176" s="26"/>
      <c r="K176" s="33"/>
      <c r="L176" s="76"/>
      <c r="M176" s="91"/>
      <c r="P176" s="112" t="str">
        <f t="shared" si="27"/>
        <v/>
      </c>
      <c r="T176" s="75" t="e">
        <f t="shared" si="28"/>
        <v>#VALUE!</v>
      </c>
    </row>
    <row r="177" spans="2:20" ht="14.25" customHeight="1" x14ac:dyDescent="0.3">
      <c r="B177" s="27"/>
      <c r="C177" s="28"/>
      <c r="D177" s="24"/>
      <c r="E177" s="25"/>
      <c r="F177" s="25"/>
      <c r="G177" s="25"/>
      <c r="H177" s="25"/>
      <c r="I177" s="25"/>
      <c r="J177" s="26"/>
      <c r="K177" s="33"/>
      <c r="L177" s="76"/>
      <c r="M177" s="91"/>
      <c r="P177" s="112" t="str">
        <f t="shared" si="27"/>
        <v/>
      </c>
      <c r="T177" s="75" t="e">
        <f t="shared" si="28"/>
        <v>#VALUE!</v>
      </c>
    </row>
    <row r="178" spans="2:20" ht="14.25" customHeight="1" x14ac:dyDescent="0.3">
      <c r="B178" s="27"/>
      <c r="C178" s="28"/>
      <c r="D178" s="24"/>
      <c r="E178" s="25"/>
      <c r="F178" s="25"/>
      <c r="G178" s="25"/>
      <c r="H178" s="25"/>
      <c r="I178" s="25"/>
      <c r="J178" s="26"/>
      <c r="K178" s="33"/>
      <c r="L178" s="76"/>
      <c r="M178" s="91"/>
      <c r="P178" s="112" t="str">
        <f t="shared" si="27"/>
        <v/>
      </c>
      <c r="T178" s="75" t="e">
        <f t="shared" si="28"/>
        <v>#VALUE!</v>
      </c>
    </row>
    <row r="179" spans="2:20" ht="14.25" customHeight="1" x14ac:dyDescent="0.3">
      <c r="B179" s="27"/>
      <c r="C179" s="28"/>
      <c r="D179" s="24"/>
      <c r="E179" s="25"/>
      <c r="F179" s="25"/>
      <c r="G179" s="25"/>
      <c r="H179" s="25"/>
      <c r="I179" s="25"/>
      <c r="J179" s="26"/>
      <c r="K179" s="33"/>
      <c r="L179" s="76"/>
      <c r="M179" s="91"/>
      <c r="P179" s="112" t="str">
        <f t="shared" si="27"/>
        <v/>
      </c>
      <c r="T179" s="75" t="e">
        <f t="shared" si="28"/>
        <v>#VALUE!</v>
      </c>
    </row>
    <row r="180" spans="2:20" ht="14.25" customHeight="1" x14ac:dyDescent="0.3">
      <c r="B180" s="27"/>
      <c r="C180" s="28"/>
      <c r="D180" s="24"/>
      <c r="E180" s="25"/>
      <c r="F180" s="25"/>
      <c r="G180" s="25"/>
      <c r="H180" s="25"/>
      <c r="I180" s="25"/>
      <c r="J180" s="26"/>
      <c r="K180" s="33"/>
      <c r="L180" s="76"/>
      <c r="M180" s="91"/>
      <c r="P180" s="112" t="str">
        <f t="shared" si="27"/>
        <v/>
      </c>
      <c r="T180" s="75" t="e">
        <f t="shared" si="28"/>
        <v>#VALUE!</v>
      </c>
    </row>
    <row r="181" spans="2:20" ht="14.25" customHeight="1" x14ac:dyDescent="0.3">
      <c r="B181" s="27"/>
      <c r="C181" s="28"/>
      <c r="D181" s="24"/>
      <c r="E181" s="25"/>
      <c r="F181" s="25"/>
      <c r="G181" s="25"/>
      <c r="H181" s="25"/>
      <c r="I181" s="25"/>
      <c r="J181" s="26"/>
      <c r="K181" s="33"/>
      <c r="L181" s="76"/>
      <c r="M181" s="91"/>
      <c r="P181" s="112" t="str">
        <f t="shared" si="27"/>
        <v/>
      </c>
      <c r="T181" s="75" t="e">
        <f t="shared" si="28"/>
        <v>#VALUE!</v>
      </c>
    </row>
    <row r="182" spans="2:20" ht="14.25" customHeight="1" x14ac:dyDescent="0.3">
      <c r="B182" s="27"/>
      <c r="C182" s="28"/>
      <c r="D182" s="24"/>
      <c r="E182" s="25"/>
      <c r="F182" s="25"/>
      <c r="G182" s="25"/>
      <c r="H182" s="25"/>
      <c r="I182" s="25"/>
      <c r="J182" s="26"/>
      <c r="K182" s="33"/>
      <c r="L182" s="76"/>
      <c r="M182" s="91"/>
      <c r="P182" s="112" t="str">
        <f t="shared" si="27"/>
        <v/>
      </c>
      <c r="T182" s="75" t="e">
        <f t="shared" si="28"/>
        <v>#VALUE!</v>
      </c>
    </row>
    <row r="183" spans="2:20" ht="14.25" customHeight="1" x14ac:dyDescent="0.3">
      <c r="B183" s="27"/>
      <c r="C183" s="28"/>
      <c r="D183" s="24"/>
      <c r="E183" s="25"/>
      <c r="F183" s="25"/>
      <c r="G183" s="25"/>
      <c r="H183" s="25"/>
      <c r="I183" s="25"/>
      <c r="J183" s="26"/>
      <c r="K183" s="33"/>
      <c r="L183" s="76"/>
      <c r="M183" s="91"/>
      <c r="P183" s="112" t="str">
        <f t="shared" si="27"/>
        <v/>
      </c>
      <c r="T183" s="75" t="e">
        <f t="shared" si="28"/>
        <v>#VALUE!</v>
      </c>
    </row>
    <row r="184" spans="2:20" ht="14.25" customHeight="1" x14ac:dyDescent="0.3">
      <c r="B184" s="27"/>
      <c r="C184" s="28"/>
      <c r="D184" s="24"/>
      <c r="E184" s="25"/>
      <c r="F184" s="25"/>
      <c r="G184" s="25"/>
      <c r="H184" s="25"/>
      <c r="I184" s="25"/>
      <c r="J184" s="26"/>
      <c r="K184" s="33"/>
      <c r="L184" s="76"/>
      <c r="M184" s="91"/>
      <c r="P184" s="112" t="str">
        <f t="shared" si="27"/>
        <v/>
      </c>
      <c r="T184" s="75" t="e">
        <f t="shared" si="28"/>
        <v>#VALUE!</v>
      </c>
    </row>
    <row r="185" spans="2:20" ht="14.25" customHeight="1" x14ac:dyDescent="0.3">
      <c r="B185" s="27"/>
      <c r="C185" s="28"/>
      <c r="D185" s="24"/>
      <c r="E185" s="25"/>
      <c r="F185" s="25"/>
      <c r="G185" s="25"/>
      <c r="H185" s="25"/>
      <c r="I185" s="25"/>
      <c r="J185" s="26"/>
      <c r="K185" s="33"/>
      <c r="L185" s="76"/>
      <c r="M185" s="91"/>
      <c r="P185" s="112" t="str">
        <f t="shared" si="27"/>
        <v/>
      </c>
      <c r="T185" s="75" t="e">
        <f t="shared" si="28"/>
        <v>#VALUE!</v>
      </c>
    </row>
    <row r="186" spans="2:20" ht="14.25" customHeight="1" x14ac:dyDescent="0.3">
      <c r="B186" s="27"/>
      <c r="C186" s="28"/>
      <c r="D186" s="24"/>
      <c r="E186" s="25"/>
      <c r="F186" s="25"/>
      <c r="G186" s="25"/>
      <c r="H186" s="25"/>
      <c r="I186" s="25"/>
      <c r="J186" s="26"/>
      <c r="K186" s="33"/>
      <c r="L186" s="76"/>
      <c r="M186" s="91"/>
      <c r="P186" s="112" t="str">
        <f t="shared" si="27"/>
        <v/>
      </c>
      <c r="T186" s="75" t="e">
        <f t="shared" si="28"/>
        <v>#VALUE!</v>
      </c>
    </row>
    <row r="187" spans="2:20" ht="14.25" customHeight="1" x14ac:dyDescent="0.3">
      <c r="B187" s="27"/>
      <c r="C187" s="28"/>
      <c r="D187" s="24"/>
      <c r="E187" s="25"/>
      <c r="F187" s="25"/>
      <c r="G187" s="25"/>
      <c r="H187" s="25"/>
      <c r="I187" s="25"/>
      <c r="J187" s="26"/>
      <c r="K187" s="33"/>
      <c r="L187" s="76"/>
      <c r="M187" s="91"/>
      <c r="P187" s="112" t="str">
        <f t="shared" si="27"/>
        <v/>
      </c>
      <c r="T187" s="75" t="e">
        <f t="shared" si="28"/>
        <v>#VALUE!</v>
      </c>
    </row>
    <row r="188" spans="2:20" ht="14.25" customHeight="1" x14ac:dyDescent="0.3">
      <c r="B188" s="27"/>
      <c r="C188" s="28"/>
      <c r="D188" s="24"/>
      <c r="E188" s="25"/>
      <c r="F188" s="25"/>
      <c r="G188" s="25"/>
      <c r="H188" s="25"/>
      <c r="I188" s="25"/>
      <c r="J188" s="26"/>
      <c r="K188" s="33"/>
      <c r="L188" s="76"/>
      <c r="M188" s="91"/>
      <c r="P188" s="112" t="str">
        <f t="shared" si="27"/>
        <v/>
      </c>
      <c r="T188" s="75" t="e">
        <f t="shared" si="28"/>
        <v>#VALUE!</v>
      </c>
    </row>
    <row r="189" spans="2:20" ht="14.25" customHeight="1" x14ac:dyDescent="0.3">
      <c r="B189" s="27"/>
      <c r="C189" s="28"/>
      <c r="D189" s="24"/>
      <c r="E189" s="25"/>
      <c r="F189" s="25"/>
      <c r="G189" s="25"/>
      <c r="H189" s="25"/>
      <c r="I189" s="25"/>
      <c r="J189" s="26"/>
      <c r="K189" s="33"/>
      <c r="L189" s="76"/>
      <c r="M189" s="91"/>
      <c r="P189" s="112" t="str">
        <f t="shared" si="27"/>
        <v/>
      </c>
      <c r="T189" s="75" t="e">
        <f t="shared" si="28"/>
        <v>#VALUE!</v>
      </c>
    </row>
    <row r="190" spans="2:20" ht="14.25" customHeight="1" x14ac:dyDescent="0.3">
      <c r="B190" s="27"/>
      <c r="C190" s="28"/>
      <c r="D190" s="24"/>
      <c r="E190" s="25"/>
      <c r="F190" s="25"/>
      <c r="G190" s="25"/>
      <c r="H190" s="25"/>
      <c r="I190" s="25"/>
      <c r="J190" s="26"/>
      <c r="K190" s="33"/>
      <c r="L190" s="76"/>
      <c r="M190" s="91"/>
      <c r="P190" s="112" t="str">
        <f t="shared" si="27"/>
        <v/>
      </c>
      <c r="T190" s="75" t="e">
        <f t="shared" si="28"/>
        <v>#VALUE!</v>
      </c>
    </row>
    <row r="191" spans="2:20" ht="14.25" customHeight="1" x14ac:dyDescent="0.3">
      <c r="B191" s="27"/>
      <c r="C191" s="28"/>
      <c r="D191" s="24"/>
      <c r="E191" s="25"/>
      <c r="F191" s="25"/>
      <c r="G191" s="25"/>
      <c r="H191" s="25"/>
      <c r="I191" s="25"/>
      <c r="J191" s="26"/>
      <c r="K191" s="33"/>
      <c r="L191" s="76"/>
      <c r="M191" s="91"/>
      <c r="P191" s="112" t="str">
        <f t="shared" si="27"/>
        <v/>
      </c>
      <c r="T191" s="75" t="e">
        <f t="shared" si="28"/>
        <v>#VALUE!</v>
      </c>
    </row>
    <row r="192" spans="2:20" ht="14.25" customHeight="1" x14ac:dyDescent="0.3">
      <c r="B192" s="27"/>
      <c r="C192" s="28"/>
      <c r="D192" s="24"/>
      <c r="E192" s="25"/>
      <c r="F192" s="25"/>
      <c r="G192" s="25"/>
      <c r="H192" s="25"/>
      <c r="I192" s="25"/>
      <c r="J192" s="26"/>
      <c r="K192" s="33"/>
      <c r="L192" s="76"/>
      <c r="M192" s="91"/>
      <c r="P192" s="112" t="str">
        <f t="shared" si="27"/>
        <v/>
      </c>
      <c r="T192" s="75" t="e">
        <f t="shared" si="28"/>
        <v>#VALUE!</v>
      </c>
    </row>
    <row r="193" spans="2:20" ht="14.25" customHeight="1" x14ac:dyDescent="0.3">
      <c r="B193" s="27"/>
      <c r="C193" s="28"/>
      <c r="D193" s="24"/>
      <c r="E193" s="25"/>
      <c r="F193" s="25"/>
      <c r="G193" s="25"/>
      <c r="H193" s="25"/>
      <c r="I193" s="25"/>
      <c r="J193" s="26"/>
      <c r="K193" s="33"/>
      <c r="L193" s="76"/>
      <c r="M193" s="91"/>
      <c r="P193" s="112" t="str">
        <f t="shared" si="27"/>
        <v/>
      </c>
      <c r="T193" s="75" t="e">
        <f t="shared" si="28"/>
        <v>#VALUE!</v>
      </c>
    </row>
    <row r="194" spans="2:20" ht="14.25" customHeight="1" x14ac:dyDescent="0.3">
      <c r="B194" s="27"/>
      <c r="C194" s="28"/>
      <c r="D194" s="24"/>
      <c r="E194" s="25"/>
      <c r="F194" s="25"/>
      <c r="G194" s="25"/>
      <c r="H194" s="25"/>
      <c r="I194" s="25"/>
      <c r="J194" s="26"/>
      <c r="K194" s="33"/>
      <c r="L194" s="76"/>
      <c r="M194" s="91"/>
      <c r="P194" s="112" t="str">
        <f t="shared" si="27"/>
        <v/>
      </c>
      <c r="T194" s="75" t="e">
        <f t="shared" si="28"/>
        <v>#VALUE!</v>
      </c>
    </row>
    <row r="195" spans="2:20" ht="14.25" customHeight="1" x14ac:dyDescent="0.3">
      <c r="B195" s="27"/>
      <c r="C195" s="28"/>
      <c r="D195" s="24"/>
      <c r="E195" s="25"/>
      <c r="F195" s="25"/>
      <c r="G195" s="25"/>
      <c r="H195" s="25"/>
      <c r="I195" s="25"/>
      <c r="J195" s="26"/>
      <c r="K195" s="33"/>
      <c r="L195" s="76"/>
      <c r="M195" s="91"/>
      <c r="P195" s="112" t="str">
        <f t="shared" si="27"/>
        <v/>
      </c>
      <c r="T195" s="75" t="e">
        <f t="shared" si="28"/>
        <v>#VALUE!</v>
      </c>
    </row>
    <row r="196" spans="2:20" ht="14.25" customHeight="1" x14ac:dyDescent="0.3">
      <c r="B196" s="27"/>
      <c r="C196" s="28"/>
      <c r="D196" s="24"/>
      <c r="E196" s="25"/>
      <c r="F196" s="25"/>
      <c r="G196" s="25"/>
      <c r="H196" s="25"/>
      <c r="I196" s="25"/>
      <c r="J196" s="26"/>
      <c r="K196" s="33"/>
      <c r="L196" s="76"/>
      <c r="M196" s="91"/>
      <c r="P196" s="112" t="str">
        <f t="shared" si="27"/>
        <v/>
      </c>
      <c r="T196" s="75" t="e">
        <f t="shared" si="28"/>
        <v>#VALUE!</v>
      </c>
    </row>
    <row r="197" spans="2:20" ht="14.25" customHeight="1" x14ac:dyDescent="0.3">
      <c r="B197" s="27"/>
      <c r="C197" s="28"/>
      <c r="D197" s="24"/>
      <c r="E197" s="25"/>
      <c r="F197" s="25"/>
      <c r="G197" s="25"/>
      <c r="H197" s="25"/>
      <c r="I197" s="25"/>
      <c r="J197" s="26"/>
      <c r="K197" s="33"/>
      <c r="L197" s="76"/>
      <c r="M197" s="92"/>
      <c r="P197" s="112" t="str">
        <f t="shared" si="27"/>
        <v/>
      </c>
      <c r="T197" s="75" t="e">
        <f t="shared" si="28"/>
        <v>#VALUE!</v>
      </c>
    </row>
    <row r="198" spans="2:20" ht="14.25" customHeight="1" x14ac:dyDescent="0.3">
      <c r="B198" s="27"/>
      <c r="C198" s="28"/>
      <c r="D198" s="24"/>
      <c r="E198" s="25"/>
      <c r="F198" s="25"/>
      <c r="G198" s="25"/>
      <c r="H198" s="25"/>
      <c r="I198" s="25"/>
      <c r="J198" s="26"/>
      <c r="K198" s="33"/>
      <c r="L198" s="76"/>
      <c r="M198" s="92"/>
      <c r="P198" s="112" t="str">
        <f t="shared" si="27"/>
        <v/>
      </c>
      <c r="T198" s="75" t="e">
        <f t="shared" si="28"/>
        <v>#VALUE!</v>
      </c>
    </row>
    <row r="199" spans="2:20" ht="14.25" customHeight="1" x14ac:dyDescent="0.3">
      <c r="B199" s="27"/>
      <c r="C199" s="28"/>
      <c r="D199" s="24"/>
      <c r="E199" s="25"/>
      <c r="F199" s="25"/>
      <c r="G199" s="25"/>
      <c r="H199" s="25"/>
      <c r="I199" s="25"/>
      <c r="J199" s="26"/>
      <c r="K199" s="33"/>
      <c r="L199" s="76"/>
      <c r="M199" s="92"/>
      <c r="P199" s="112" t="str">
        <f t="shared" si="27"/>
        <v/>
      </c>
      <c r="T199" s="75" t="e">
        <f t="shared" si="28"/>
        <v>#VALUE!</v>
      </c>
    </row>
    <row r="200" spans="2:20" ht="14.25" customHeight="1" x14ac:dyDescent="0.3">
      <c r="B200" s="27"/>
      <c r="C200" s="28"/>
      <c r="D200" s="24"/>
      <c r="E200" s="25"/>
      <c r="F200" s="25"/>
      <c r="G200" s="25"/>
      <c r="H200" s="25"/>
      <c r="I200" s="25"/>
      <c r="J200" s="26"/>
      <c r="K200" s="33"/>
      <c r="L200" s="76"/>
      <c r="M200" s="92"/>
      <c r="P200" s="112" t="str">
        <f t="shared" si="27"/>
        <v/>
      </c>
      <c r="T200" s="75" t="e">
        <f t="shared" si="28"/>
        <v>#VALUE!</v>
      </c>
    </row>
    <row r="201" spans="2:20" ht="14.25" customHeight="1" x14ac:dyDescent="0.3">
      <c r="B201" s="27"/>
      <c r="C201" s="28"/>
      <c r="D201" s="24"/>
      <c r="E201" s="25"/>
      <c r="F201" s="25"/>
      <c r="G201" s="25"/>
      <c r="H201" s="25"/>
      <c r="I201" s="25"/>
      <c r="J201" s="26"/>
      <c r="K201" s="33"/>
      <c r="L201" s="76"/>
      <c r="M201" s="92"/>
      <c r="P201" s="112" t="str">
        <f t="shared" si="27"/>
        <v/>
      </c>
      <c r="T201" s="75" t="e">
        <f t="shared" si="28"/>
        <v>#VALUE!</v>
      </c>
    </row>
    <row r="202" spans="2:20" ht="14.25" customHeight="1" x14ac:dyDescent="0.3">
      <c r="B202" s="27"/>
      <c r="C202" s="28"/>
      <c r="D202" s="24"/>
      <c r="E202" s="25"/>
      <c r="F202" s="25"/>
      <c r="G202" s="25"/>
      <c r="H202" s="25"/>
      <c r="I202" s="25"/>
      <c r="J202" s="26"/>
      <c r="K202" s="33"/>
      <c r="L202" s="76"/>
      <c r="M202" s="92"/>
      <c r="P202" s="112" t="str">
        <f t="shared" si="27"/>
        <v/>
      </c>
      <c r="T202" s="75" t="e">
        <f t="shared" si="28"/>
        <v>#VALUE!</v>
      </c>
    </row>
    <row r="203" spans="2:20" ht="14.25" customHeight="1" x14ac:dyDescent="0.3">
      <c r="B203" s="27"/>
      <c r="C203" s="28"/>
      <c r="D203" s="24"/>
      <c r="E203" s="25"/>
      <c r="F203" s="25"/>
      <c r="G203" s="25"/>
      <c r="H203" s="25"/>
      <c r="I203" s="25"/>
      <c r="J203" s="26"/>
      <c r="K203" s="33"/>
      <c r="L203" s="76"/>
      <c r="M203" s="92"/>
      <c r="P203" s="112" t="str">
        <f t="shared" si="27"/>
        <v/>
      </c>
      <c r="T203" s="75" t="e">
        <f t="shared" si="28"/>
        <v>#VALUE!</v>
      </c>
    </row>
    <row r="204" spans="2:20" ht="14.25" customHeight="1" x14ac:dyDescent="0.3">
      <c r="B204" s="27"/>
      <c r="C204" s="28"/>
      <c r="D204" s="24"/>
      <c r="E204" s="25"/>
      <c r="F204" s="25"/>
      <c r="G204" s="25"/>
      <c r="H204" s="25"/>
      <c r="I204" s="25"/>
      <c r="J204" s="26"/>
      <c r="K204" s="33"/>
      <c r="L204" s="76"/>
      <c r="M204" s="92"/>
      <c r="P204" s="112" t="str">
        <f t="shared" si="27"/>
        <v/>
      </c>
      <c r="T204" s="75" t="e">
        <f t="shared" si="28"/>
        <v>#VALUE!</v>
      </c>
    </row>
    <row r="205" spans="2:20" ht="14.25" customHeight="1" x14ac:dyDescent="0.3">
      <c r="B205" s="27"/>
      <c r="C205" s="28"/>
      <c r="D205" s="24"/>
      <c r="E205" s="25"/>
      <c r="F205" s="25"/>
      <c r="G205" s="25"/>
      <c r="H205" s="25"/>
      <c r="I205" s="25"/>
      <c r="J205" s="26"/>
      <c r="K205" s="33"/>
      <c r="L205" s="76"/>
      <c r="M205" s="92"/>
      <c r="P205" s="112" t="str">
        <f t="shared" si="27"/>
        <v/>
      </c>
      <c r="T205" s="75" t="e">
        <f t="shared" si="28"/>
        <v>#VALUE!</v>
      </c>
    </row>
    <row r="206" spans="2:20" ht="14.25" customHeight="1" x14ac:dyDescent="0.3">
      <c r="B206" s="27"/>
      <c r="C206" s="28"/>
      <c r="D206" s="24"/>
      <c r="E206" s="25"/>
      <c r="F206" s="25"/>
      <c r="G206" s="25"/>
      <c r="H206" s="25"/>
      <c r="I206" s="25"/>
      <c r="J206" s="26"/>
      <c r="K206" s="33"/>
      <c r="L206" s="76"/>
      <c r="M206" s="92"/>
      <c r="P206" s="112" t="str">
        <f t="shared" si="27"/>
        <v/>
      </c>
      <c r="T206" s="75" t="e">
        <f t="shared" si="28"/>
        <v>#VALUE!</v>
      </c>
    </row>
    <row r="207" spans="2:20" ht="14.25" customHeight="1" x14ac:dyDescent="0.3">
      <c r="B207" s="27"/>
      <c r="C207" s="28"/>
      <c r="D207" s="24"/>
      <c r="E207" s="25"/>
      <c r="F207" s="25"/>
      <c r="G207" s="25"/>
      <c r="H207" s="25"/>
      <c r="I207" s="25"/>
      <c r="J207" s="26"/>
      <c r="K207" s="33"/>
      <c r="L207" s="76"/>
      <c r="M207" s="92"/>
      <c r="P207" s="112" t="str">
        <f t="shared" si="27"/>
        <v/>
      </c>
      <c r="T207" s="75" t="e">
        <f t="shared" si="28"/>
        <v>#VALUE!</v>
      </c>
    </row>
    <row r="208" spans="2:20" ht="14.25" customHeight="1" x14ac:dyDescent="0.3">
      <c r="B208" s="27"/>
      <c r="C208" s="28"/>
      <c r="D208" s="24"/>
      <c r="E208" s="25"/>
      <c r="F208" s="25"/>
      <c r="G208" s="25"/>
      <c r="H208" s="25"/>
      <c r="I208" s="25"/>
      <c r="J208" s="26"/>
      <c r="K208" s="33"/>
      <c r="L208" s="76"/>
      <c r="M208" s="92"/>
      <c r="P208" s="112" t="str">
        <f t="shared" si="27"/>
        <v/>
      </c>
      <c r="T208" s="75" t="e">
        <f t="shared" si="28"/>
        <v>#VALUE!</v>
      </c>
    </row>
    <row r="209" spans="2:20" ht="14.25" customHeight="1" x14ac:dyDescent="0.3">
      <c r="B209" s="27"/>
      <c r="C209" s="28"/>
      <c r="D209" s="24"/>
      <c r="E209" s="25"/>
      <c r="F209" s="25"/>
      <c r="G209" s="25"/>
      <c r="H209" s="25"/>
      <c r="I209" s="25"/>
      <c r="J209" s="26"/>
      <c r="K209" s="33"/>
      <c r="L209" s="76"/>
      <c r="M209" s="92"/>
      <c r="P209" s="112" t="str">
        <f t="shared" si="27"/>
        <v/>
      </c>
      <c r="T209" s="75" t="e">
        <f t="shared" si="28"/>
        <v>#VALUE!</v>
      </c>
    </row>
    <row r="210" spans="2:20" ht="14.25" customHeight="1" x14ac:dyDescent="0.3">
      <c r="B210" s="27"/>
      <c r="C210" s="28"/>
      <c r="D210" s="24"/>
      <c r="E210" s="25"/>
      <c r="F210" s="25"/>
      <c r="G210" s="25"/>
      <c r="H210" s="25"/>
      <c r="I210" s="25"/>
      <c r="J210" s="26"/>
      <c r="K210" s="33"/>
      <c r="L210" s="76"/>
      <c r="M210" s="92"/>
      <c r="P210" s="112" t="str">
        <f t="shared" si="27"/>
        <v/>
      </c>
      <c r="T210" s="75" t="e">
        <f t="shared" si="28"/>
        <v>#VALUE!</v>
      </c>
    </row>
    <row r="211" spans="2:20" ht="14.25" customHeight="1" x14ac:dyDescent="0.3">
      <c r="B211" s="27"/>
      <c r="C211" s="28"/>
      <c r="D211" s="24"/>
      <c r="E211" s="25"/>
      <c r="F211" s="25"/>
      <c r="G211" s="25"/>
      <c r="H211" s="25"/>
      <c r="I211" s="25"/>
      <c r="J211" s="26"/>
      <c r="K211" s="33"/>
      <c r="L211" s="76"/>
      <c r="M211" s="92"/>
      <c r="P211" s="112" t="str">
        <f t="shared" si="27"/>
        <v/>
      </c>
      <c r="T211" s="75" t="e">
        <f t="shared" si="28"/>
        <v>#VALUE!</v>
      </c>
    </row>
    <row r="212" spans="2:20" ht="14.25" customHeight="1" x14ac:dyDescent="0.3">
      <c r="B212" s="27"/>
      <c r="C212" s="28"/>
      <c r="D212" s="24"/>
      <c r="E212" s="25"/>
      <c r="F212" s="25"/>
      <c r="G212" s="25"/>
      <c r="H212" s="25"/>
      <c r="I212" s="25"/>
      <c r="J212" s="26"/>
      <c r="K212" s="33"/>
      <c r="L212" s="76"/>
      <c r="M212" s="92"/>
      <c r="P212" s="112" t="str">
        <f t="shared" si="27"/>
        <v/>
      </c>
      <c r="T212" s="75" t="e">
        <f t="shared" si="28"/>
        <v>#VALUE!</v>
      </c>
    </row>
    <row r="213" spans="2:20" ht="14.25" customHeight="1" x14ac:dyDescent="0.3">
      <c r="B213" s="27"/>
      <c r="C213" s="28"/>
      <c r="D213" s="24"/>
      <c r="E213" s="25"/>
      <c r="F213" s="25"/>
      <c r="G213" s="25"/>
      <c r="H213" s="25"/>
      <c r="I213" s="25"/>
      <c r="J213" s="26"/>
      <c r="K213" s="33"/>
      <c r="L213" s="76"/>
      <c r="M213" s="92"/>
      <c r="P213" s="112" t="str">
        <f t="shared" si="27"/>
        <v/>
      </c>
      <c r="T213" s="75" t="e">
        <f t="shared" si="28"/>
        <v>#VALUE!</v>
      </c>
    </row>
    <row r="214" spans="2:20" ht="14.25" customHeight="1" x14ac:dyDescent="0.3">
      <c r="B214" s="27"/>
      <c r="C214" s="28"/>
      <c r="D214" s="24"/>
      <c r="E214" s="25"/>
      <c r="F214" s="25"/>
      <c r="G214" s="25"/>
      <c r="H214" s="25"/>
      <c r="I214" s="25"/>
      <c r="J214" s="26"/>
      <c r="K214" s="33"/>
      <c r="L214" s="76"/>
      <c r="M214" s="92"/>
      <c r="P214" s="112" t="str">
        <f t="shared" si="27"/>
        <v/>
      </c>
      <c r="T214" s="75" t="e">
        <f t="shared" si="28"/>
        <v>#VALUE!</v>
      </c>
    </row>
    <row r="215" spans="2:20" ht="14.25" customHeight="1" x14ac:dyDescent="0.3">
      <c r="B215" s="27"/>
      <c r="C215" s="28"/>
      <c r="D215" s="24"/>
      <c r="E215" s="25"/>
      <c r="F215" s="25"/>
      <c r="G215" s="25"/>
      <c r="H215" s="25"/>
      <c r="I215" s="25"/>
      <c r="J215" s="26"/>
      <c r="K215" s="33"/>
      <c r="L215" s="76"/>
      <c r="M215" s="92"/>
      <c r="P215" s="112" t="str">
        <f t="shared" si="27"/>
        <v/>
      </c>
      <c r="T215" s="75" t="e">
        <f t="shared" si="28"/>
        <v>#VALUE!</v>
      </c>
    </row>
    <row r="216" spans="2:20" ht="14.25" customHeight="1" x14ac:dyDescent="0.3">
      <c r="B216" s="27"/>
      <c r="C216" s="28"/>
      <c r="D216" s="24"/>
      <c r="E216" s="25"/>
      <c r="F216" s="25"/>
      <c r="G216" s="25"/>
      <c r="H216" s="25"/>
      <c r="I216" s="25"/>
      <c r="J216" s="26"/>
      <c r="K216" s="33"/>
      <c r="L216" s="76"/>
      <c r="M216" s="92"/>
      <c r="P216" s="112" t="str">
        <f t="shared" si="27"/>
        <v/>
      </c>
      <c r="T216" s="75" t="e">
        <f t="shared" si="28"/>
        <v>#VALUE!</v>
      </c>
    </row>
    <row r="217" spans="2:20" ht="14.25" customHeight="1" x14ac:dyDescent="0.3">
      <c r="B217" s="27"/>
      <c r="C217" s="28"/>
      <c r="D217" s="24"/>
      <c r="E217" s="25"/>
      <c r="F217" s="25"/>
      <c r="G217" s="25"/>
      <c r="H217" s="25"/>
      <c r="I217" s="25"/>
      <c r="J217" s="26"/>
      <c r="K217" s="33"/>
      <c r="L217" s="76"/>
      <c r="M217" s="92"/>
      <c r="P217" s="112" t="str">
        <f t="shared" si="27"/>
        <v/>
      </c>
      <c r="T217" s="75" t="e">
        <f t="shared" si="28"/>
        <v>#VALUE!</v>
      </c>
    </row>
    <row r="218" spans="2:20" ht="14.25" customHeight="1" x14ac:dyDescent="0.3">
      <c r="B218" s="27"/>
      <c r="C218" s="28"/>
      <c r="D218" s="24"/>
      <c r="E218" s="25"/>
      <c r="F218" s="25"/>
      <c r="G218" s="25"/>
      <c r="H218" s="25"/>
      <c r="I218" s="25"/>
      <c r="J218" s="26"/>
      <c r="K218" s="33"/>
      <c r="L218" s="76"/>
      <c r="M218" s="92"/>
      <c r="P218" s="112" t="str">
        <f t="shared" si="27"/>
        <v/>
      </c>
      <c r="T218" s="75" t="e">
        <f t="shared" si="28"/>
        <v>#VALUE!</v>
      </c>
    </row>
    <row r="219" spans="2:20" ht="14.25" customHeight="1" x14ac:dyDescent="0.3">
      <c r="B219" s="27"/>
      <c r="C219" s="28"/>
      <c r="D219" s="24"/>
      <c r="E219" s="25"/>
      <c r="F219" s="25"/>
      <c r="G219" s="25"/>
      <c r="H219" s="25"/>
      <c r="I219" s="25"/>
      <c r="J219" s="26"/>
      <c r="K219" s="33"/>
      <c r="L219" s="76"/>
      <c r="M219" s="92"/>
      <c r="P219" s="112" t="str">
        <f t="shared" ref="P219:P282" si="29">IF(B219="","",M219)</f>
        <v/>
      </c>
      <c r="T219" s="75" t="e">
        <f t="shared" ref="T219:T282" si="30">P219+S219</f>
        <v>#VALUE!</v>
      </c>
    </row>
    <row r="220" spans="2:20" ht="14.25" customHeight="1" x14ac:dyDescent="0.3">
      <c r="B220" s="27"/>
      <c r="C220" s="28"/>
      <c r="D220" s="24"/>
      <c r="E220" s="25"/>
      <c r="F220" s="25"/>
      <c r="G220" s="25"/>
      <c r="H220" s="25"/>
      <c r="I220" s="25"/>
      <c r="J220" s="26"/>
      <c r="K220" s="33"/>
      <c r="L220" s="76"/>
      <c r="M220" s="92"/>
      <c r="P220" s="112" t="str">
        <f t="shared" si="29"/>
        <v/>
      </c>
      <c r="T220" s="75" t="e">
        <f t="shared" si="30"/>
        <v>#VALUE!</v>
      </c>
    </row>
    <row r="221" spans="2:20" ht="14.25" customHeight="1" x14ac:dyDescent="0.3">
      <c r="B221" s="27"/>
      <c r="C221" s="28"/>
      <c r="D221" s="24"/>
      <c r="E221" s="25"/>
      <c r="F221" s="25"/>
      <c r="G221" s="25"/>
      <c r="H221" s="25"/>
      <c r="I221" s="25"/>
      <c r="J221" s="26"/>
      <c r="K221" s="33"/>
      <c r="L221" s="76"/>
      <c r="M221" s="92"/>
      <c r="P221" s="112" t="str">
        <f t="shared" si="29"/>
        <v/>
      </c>
      <c r="T221" s="75" t="e">
        <f t="shared" si="30"/>
        <v>#VALUE!</v>
      </c>
    </row>
    <row r="222" spans="2:20" ht="14.25" customHeight="1" x14ac:dyDescent="0.3">
      <c r="B222" s="27"/>
      <c r="C222" s="28"/>
      <c r="D222" s="24"/>
      <c r="E222" s="25"/>
      <c r="F222" s="25"/>
      <c r="G222" s="25"/>
      <c r="H222" s="25"/>
      <c r="I222" s="25"/>
      <c r="J222" s="26"/>
      <c r="K222" s="33"/>
      <c r="L222" s="76"/>
      <c r="M222" s="92"/>
      <c r="P222" s="112" t="str">
        <f t="shared" si="29"/>
        <v/>
      </c>
      <c r="T222" s="75" t="e">
        <f t="shared" si="30"/>
        <v>#VALUE!</v>
      </c>
    </row>
    <row r="223" spans="2:20" ht="14.25" customHeight="1" x14ac:dyDescent="0.3">
      <c r="B223" s="27"/>
      <c r="C223" s="28"/>
      <c r="D223" s="24"/>
      <c r="E223" s="25"/>
      <c r="F223" s="25"/>
      <c r="G223" s="25"/>
      <c r="H223" s="25"/>
      <c r="I223" s="25"/>
      <c r="J223" s="26"/>
      <c r="K223" s="33"/>
      <c r="L223" s="76"/>
      <c r="M223" s="92"/>
      <c r="P223" s="112" t="str">
        <f t="shared" si="29"/>
        <v/>
      </c>
      <c r="T223" s="75" t="e">
        <f t="shared" si="30"/>
        <v>#VALUE!</v>
      </c>
    </row>
    <row r="224" spans="2:20" ht="14.25" customHeight="1" x14ac:dyDescent="0.3">
      <c r="B224" s="27"/>
      <c r="C224" s="28"/>
      <c r="D224" s="24"/>
      <c r="E224" s="25"/>
      <c r="F224" s="25"/>
      <c r="G224" s="25"/>
      <c r="H224" s="25"/>
      <c r="I224" s="25"/>
      <c r="J224" s="26"/>
      <c r="K224" s="33"/>
      <c r="L224" s="76"/>
      <c r="M224" s="92"/>
      <c r="P224" s="112" t="str">
        <f t="shared" si="29"/>
        <v/>
      </c>
      <c r="T224" s="75" t="e">
        <f t="shared" si="30"/>
        <v>#VALUE!</v>
      </c>
    </row>
    <row r="225" spans="2:20" ht="14.25" customHeight="1" x14ac:dyDescent="0.3">
      <c r="B225" s="27"/>
      <c r="C225" s="28"/>
      <c r="D225" s="24"/>
      <c r="E225" s="25"/>
      <c r="F225" s="25"/>
      <c r="G225" s="25"/>
      <c r="H225" s="25"/>
      <c r="I225" s="25"/>
      <c r="J225" s="26"/>
      <c r="K225" s="33"/>
      <c r="L225" s="76"/>
      <c r="M225" s="92"/>
      <c r="P225" s="112" t="str">
        <f t="shared" si="29"/>
        <v/>
      </c>
      <c r="T225" s="75" t="e">
        <f t="shared" si="30"/>
        <v>#VALUE!</v>
      </c>
    </row>
    <row r="226" spans="2:20" ht="14.25" customHeight="1" x14ac:dyDescent="0.3">
      <c r="B226" s="27"/>
      <c r="C226" s="28"/>
      <c r="D226" s="24"/>
      <c r="E226" s="25"/>
      <c r="F226" s="25"/>
      <c r="G226" s="25"/>
      <c r="H226" s="25"/>
      <c r="I226" s="25"/>
      <c r="J226" s="26"/>
      <c r="K226" s="33"/>
      <c r="L226" s="76"/>
      <c r="M226" s="92"/>
      <c r="P226" s="112" t="str">
        <f t="shared" si="29"/>
        <v/>
      </c>
      <c r="T226" s="75" t="e">
        <f t="shared" si="30"/>
        <v>#VALUE!</v>
      </c>
    </row>
    <row r="227" spans="2:20" ht="14.25" customHeight="1" x14ac:dyDescent="0.3">
      <c r="B227" s="27"/>
      <c r="C227" s="28"/>
      <c r="D227" s="24"/>
      <c r="E227" s="25"/>
      <c r="F227" s="25"/>
      <c r="G227" s="25"/>
      <c r="H227" s="25"/>
      <c r="I227" s="25"/>
      <c r="J227" s="26"/>
      <c r="K227" s="33"/>
      <c r="L227" s="76"/>
      <c r="M227" s="92"/>
      <c r="P227" s="112" t="str">
        <f t="shared" si="29"/>
        <v/>
      </c>
      <c r="T227" s="75" t="e">
        <f t="shared" si="30"/>
        <v>#VALUE!</v>
      </c>
    </row>
    <row r="228" spans="2:20" ht="14.25" customHeight="1" x14ac:dyDescent="0.3">
      <c r="B228" s="27"/>
      <c r="C228" s="28"/>
      <c r="D228" s="24"/>
      <c r="E228" s="25"/>
      <c r="F228" s="25"/>
      <c r="G228" s="25"/>
      <c r="H228" s="25"/>
      <c r="I228" s="25"/>
      <c r="J228" s="26"/>
      <c r="K228" s="33"/>
      <c r="L228" s="76"/>
      <c r="M228" s="92"/>
      <c r="P228" s="112" t="str">
        <f t="shared" si="29"/>
        <v/>
      </c>
      <c r="T228" s="75" t="e">
        <f t="shared" si="30"/>
        <v>#VALUE!</v>
      </c>
    </row>
    <row r="229" spans="2:20" ht="14.25" customHeight="1" x14ac:dyDescent="0.3">
      <c r="B229" s="27"/>
      <c r="C229" s="28"/>
      <c r="D229" s="24"/>
      <c r="E229" s="25"/>
      <c r="F229" s="25"/>
      <c r="G229" s="25"/>
      <c r="H229" s="25"/>
      <c r="I229" s="25"/>
      <c r="J229" s="26"/>
      <c r="K229" s="33"/>
      <c r="L229" s="74"/>
      <c r="M229" s="92"/>
      <c r="P229" s="112" t="str">
        <f t="shared" si="29"/>
        <v/>
      </c>
      <c r="T229" s="75" t="e">
        <f t="shared" si="30"/>
        <v>#VALUE!</v>
      </c>
    </row>
    <row r="230" spans="2:20" ht="14.25" customHeight="1" x14ac:dyDescent="0.3">
      <c r="B230" s="27"/>
      <c r="C230" s="28"/>
      <c r="D230" s="24"/>
      <c r="E230" s="25"/>
      <c r="F230" s="25"/>
      <c r="G230" s="25"/>
      <c r="H230" s="25"/>
      <c r="I230" s="25"/>
      <c r="J230" s="26"/>
      <c r="K230" s="33"/>
      <c r="L230" s="74"/>
      <c r="M230" s="92"/>
      <c r="P230" s="112" t="str">
        <f t="shared" si="29"/>
        <v/>
      </c>
      <c r="T230" s="75" t="e">
        <f t="shared" si="30"/>
        <v>#VALUE!</v>
      </c>
    </row>
    <row r="231" spans="2:20" ht="14.25" customHeight="1" x14ac:dyDescent="0.3">
      <c r="B231" s="27"/>
      <c r="C231" s="28"/>
      <c r="D231" s="24"/>
      <c r="E231" s="25"/>
      <c r="F231" s="25"/>
      <c r="G231" s="25"/>
      <c r="H231" s="25"/>
      <c r="I231" s="25"/>
      <c r="J231" s="26"/>
      <c r="K231" s="33"/>
      <c r="L231" s="74"/>
      <c r="M231" s="92"/>
      <c r="P231" s="112" t="str">
        <f t="shared" si="29"/>
        <v/>
      </c>
      <c r="T231" s="75" t="e">
        <f t="shared" si="30"/>
        <v>#VALUE!</v>
      </c>
    </row>
    <row r="232" spans="2:20" ht="14.25" customHeight="1" x14ac:dyDescent="0.3">
      <c r="B232" s="27"/>
      <c r="C232" s="28"/>
      <c r="D232" s="24"/>
      <c r="E232" s="25"/>
      <c r="F232" s="25"/>
      <c r="G232" s="25"/>
      <c r="H232" s="25"/>
      <c r="I232" s="25"/>
      <c r="J232" s="26"/>
      <c r="K232" s="33"/>
      <c r="L232" s="74"/>
      <c r="M232" s="92"/>
      <c r="P232" s="112" t="str">
        <f t="shared" si="29"/>
        <v/>
      </c>
      <c r="T232" s="75" t="e">
        <f t="shared" si="30"/>
        <v>#VALUE!</v>
      </c>
    </row>
    <row r="233" spans="2:20" ht="14.25" customHeight="1" x14ac:dyDescent="0.3">
      <c r="B233" s="27"/>
      <c r="C233" s="28"/>
      <c r="D233" s="24"/>
      <c r="E233" s="25"/>
      <c r="F233" s="25"/>
      <c r="G233" s="25"/>
      <c r="H233" s="25"/>
      <c r="I233" s="25"/>
      <c r="J233" s="26"/>
      <c r="K233" s="33"/>
      <c r="L233" s="74"/>
      <c r="M233" s="92"/>
      <c r="P233" s="112" t="str">
        <f t="shared" si="29"/>
        <v/>
      </c>
      <c r="T233" s="75" t="e">
        <f t="shared" si="30"/>
        <v>#VALUE!</v>
      </c>
    </row>
    <row r="234" spans="2:20" ht="14.25" customHeight="1" x14ac:dyDescent="0.3">
      <c r="B234" s="27"/>
      <c r="C234" s="28"/>
      <c r="D234" s="24"/>
      <c r="E234" s="25"/>
      <c r="F234" s="25"/>
      <c r="G234" s="25"/>
      <c r="H234" s="25"/>
      <c r="I234" s="25"/>
      <c r="J234" s="26"/>
      <c r="K234" s="33"/>
      <c r="L234" s="74"/>
      <c r="M234" s="92"/>
      <c r="P234" s="112" t="str">
        <f t="shared" si="29"/>
        <v/>
      </c>
      <c r="T234" s="75" t="e">
        <f t="shared" si="30"/>
        <v>#VALUE!</v>
      </c>
    </row>
    <row r="235" spans="2:20" ht="14.25" customHeight="1" x14ac:dyDescent="0.3">
      <c r="B235" s="27"/>
      <c r="C235" s="28"/>
      <c r="D235" s="24"/>
      <c r="E235" s="25"/>
      <c r="F235" s="25"/>
      <c r="G235" s="25"/>
      <c r="H235" s="25"/>
      <c r="I235" s="25"/>
      <c r="J235" s="26"/>
      <c r="K235" s="33"/>
      <c r="L235" s="74"/>
      <c r="M235" s="92"/>
      <c r="P235" s="112" t="str">
        <f t="shared" si="29"/>
        <v/>
      </c>
      <c r="T235" s="75" t="e">
        <f t="shared" si="30"/>
        <v>#VALUE!</v>
      </c>
    </row>
    <row r="236" spans="2:20" ht="14.25" customHeight="1" x14ac:dyDescent="0.3">
      <c r="B236" s="27"/>
      <c r="C236" s="28"/>
      <c r="D236" s="24"/>
      <c r="E236" s="25"/>
      <c r="F236" s="25"/>
      <c r="G236" s="25"/>
      <c r="H236" s="25"/>
      <c r="I236" s="25"/>
      <c r="J236" s="26"/>
      <c r="K236" s="33"/>
      <c r="L236" s="74"/>
      <c r="M236" s="92"/>
      <c r="P236" s="112" t="str">
        <f t="shared" si="29"/>
        <v/>
      </c>
      <c r="T236" s="75" t="e">
        <f t="shared" si="30"/>
        <v>#VALUE!</v>
      </c>
    </row>
    <row r="237" spans="2:20" ht="14.25" customHeight="1" x14ac:dyDescent="0.3">
      <c r="B237" s="27"/>
      <c r="C237" s="28"/>
      <c r="D237" s="24"/>
      <c r="E237" s="25"/>
      <c r="F237" s="25"/>
      <c r="G237" s="25"/>
      <c r="H237" s="25"/>
      <c r="I237" s="25"/>
      <c r="J237" s="26"/>
      <c r="K237" s="33"/>
      <c r="L237" s="74"/>
      <c r="M237" s="92"/>
      <c r="P237" s="112" t="str">
        <f t="shared" si="29"/>
        <v/>
      </c>
      <c r="T237" s="75" t="e">
        <f t="shared" si="30"/>
        <v>#VALUE!</v>
      </c>
    </row>
    <row r="238" spans="2:20" ht="14.25" customHeight="1" x14ac:dyDescent="0.3">
      <c r="B238" s="27"/>
      <c r="C238" s="28"/>
      <c r="D238" s="24"/>
      <c r="E238" s="25"/>
      <c r="F238" s="25"/>
      <c r="G238" s="25"/>
      <c r="H238" s="25"/>
      <c r="I238" s="25"/>
      <c r="J238" s="26"/>
      <c r="K238" s="33"/>
      <c r="L238" s="74"/>
      <c r="M238" s="92"/>
      <c r="P238" s="112" t="str">
        <f t="shared" si="29"/>
        <v/>
      </c>
      <c r="T238" s="75" t="e">
        <f t="shared" si="30"/>
        <v>#VALUE!</v>
      </c>
    </row>
    <row r="239" spans="2:20" ht="14.25" customHeight="1" x14ac:dyDescent="0.3">
      <c r="B239" s="27"/>
      <c r="C239" s="28"/>
      <c r="D239" s="24"/>
      <c r="E239" s="25"/>
      <c r="F239" s="25"/>
      <c r="G239" s="25"/>
      <c r="H239" s="25"/>
      <c r="I239" s="25"/>
      <c r="J239" s="26"/>
      <c r="K239" s="33"/>
      <c r="L239" s="74"/>
      <c r="M239" s="92"/>
      <c r="P239" s="112" t="str">
        <f t="shared" si="29"/>
        <v/>
      </c>
      <c r="T239" s="75" t="e">
        <f t="shared" si="30"/>
        <v>#VALUE!</v>
      </c>
    </row>
    <row r="240" spans="2:20" ht="14.25" customHeight="1" x14ac:dyDescent="0.3">
      <c r="B240" s="27"/>
      <c r="C240" s="28"/>
      <c r="D240" s="24"/>
      <c r="E240" s="25"/>
      <c r="F240" s="25"/>
      <c r="G240" s="25"/>
      <c r="H240" s="25"/>
      <c r="I240" s="25"/>
      <c r="J240" s="26"/>
      <c r="K240" s="33"/>
      <c r="L240" s="74"/>
      <c r="M240" s="92"/>
      <c r="P240" s="112" t="str">
        <f t="shared" si="29"/>
        <v/>
      </c>
      <c r="T240" s="75" t="e">
        <f t="shared" si="30"/>
        <v>#VALUE!</v>
      </c>
    </row>
    <row r="241" spans="2:20" ht="14.25" customHeight="1" x14ac:dyDescent="0.3">
      <c r="B241" s="27"/>
      <c r="C241" s="28"/>
      <c r="D241" s="24"/>
      <c r="E241" s="25"/>
      <c r="F241" s="25"/>
      <c r="G241" s="25"/>
      <c r="H241" s="25"/>
      <c r="I241" s="25"/>
      <c r="J241" s="26"/>
      <c r="K241" s="33"/>
      <c r="L241" s="74"/>
      <c r="M241" s="92"/>
      <c r="P241" s="112" t="str">
        <f t="shared" si="29"/>
        <v/>
      </c>
      <c r="T241" s="75" t="e">
        <f t="shared" si="30"/>
        <v>#VALUE!</v>
      </c>
    </row>
    <row r="242" spans="2:20" ht="14.25" customHeight="1" x14ac:dyDescent="0.3">
      <c r="B242" s="27"/>
      <c r="C242" s="28"/>
      <c r="D242" s="24"/>
      <c r="E242" s="25"/>
      <c r="F242" s="25"/>
      <c r="G242" s="25"/>
      <c r="H242" s="25"/>
      <c r="I242" s="25"/>
      <c r="J242" s="26"/>
      <c r="K242" s="33"/>
      <c r="L242" s="74"/>
      <c r="M242" s="92"/>
      <c r="P242" s="112" t="str">
        <f t="shared" si="29"/>
        <v/>
      </c>
      <c r="T242" s="75" t="e">
        <f t="shared" si="30"/>
        <v>#VALUE!</v>
      </c>
    </row>
    <row r="243" spans="2:20" ht="14.25" customHeight="1" x14ac:dyDescent="0.3">
      <c r="B243" s="27"/>
      <c r="C243" s="28"/>
      <c r="D243" s="24"/>
      <c r="E243" s="25"/>
      <c r="F243" s="25"/>
      <c r="G243" s="25"/>
      <c r="H243" s="25"/>
      <c r="I243" s="25"/>
      <c r="J243" s="26"/>
      <c r="K243" s="33"/>
      <c r="L243" s="74"/>
      <c r="M243" s="92"/>
      <c r="P243" s="112" t="str">
        <f t="shared" si="29"/>
        <v/>
      </c>
      <c r="T243" s="75" t="e">
        <f t="shared" si="30"/>
        <v>#VALUE!</v>
      </c>
    </row>
    <row r="244" spans="2:20" ht="14.25" customHeight="1" x14ac:dyDescent="0.3">
      <c r="B244" s="27"/>
      <c r="C244" s="28"/>
      <c r="D244" s="24"/>
      <c r="E244" s="25"/>
      <c r="F244" s="25"/>
      <c r="G244" s="25"/>
      <c r="H244" s="25"/>
      <c r="I244" s="25"/>
      <c r="J244" s="26"/>
      <c r="K244" s="33"/>
      <c r="L244" s="74"/>
      <c r="M244" s="92"/>
      <c r="P244" s="112" t="str">
        <f t="shared" si="29"/>
        <v/>
      </c>
      <c r="T244" s="75" t="e">
        <f t="shared" si="30"/>
        <v>#VALUE!</v>
      </c>
    </row>
    <row r="245" spans="2:20" ht="14.25" customHeight="1" x14ac:dyDescent="0.3">
      <c r="B245" s="27"/>
      <c r="C245" s="28"/>
      <c r="D245" s="24"/>
      <c r="E245" s="25"/>
      <c r="F245" s="25"/>
      <c r="G245" s="25"/>
      <c r="H245" s="25"/>
      <c r="I245" s="25"/>
      <c r="J245" s="26"/>
      <c r="K245" s="33"/>
      <c r="L245" s="74"/>
      <c r="M245" s="92"/>
      <c r="P245" s="112" t="str">
        <f t="shared" si="29"/>
        <v/>
      </c>
      <c r="T245" s="75" t="e">
        <f t="shared" si="30"/>
        <v>#VALUE!</v>
      </c>
    </row>
    <row r="246" spans="2:20" ht="14.25" customHeight="1" x14ac:dyDescent="0.3">
      <c r="B246" s="27"/>
      <c r="C246" s="28"/>
      <c r="D246" s="24"/>
      <c r="E246" s="25"/>
      <c r="F246" s="25"/>
      <c r="G246" s="25"/>
      <c r="H246" s="25"/>
      <c r="I246" s="25"/>
      <c r="J246" s="26"/>
      <c r="K246" s="33"/>
      <c r="L246" s="74"/>
      <c r="M246" s="92"/>
      <c r="P246" s="112" t="str">
        <f t="shared" si="29"/>
        <v/>
      </c>
      <c r="T246" s="75" t="e">
        <f t="shared" si="30"/>
        <v>#VALUE!</v>
      </c>
    </row>
    <row r="247" spans="2:20" ht="14.25" customHeight="1" x14ac:dyDescent="0.3">
      <c r="B247" s="27"/>
      <c r="C247" s="28"/>
      <c r="D247" s="24"/>
      <c r="E247" s="25"/>
      <c r="F247" s="25"/>
      <c r="G247" s="25"/>
      <c r="H247" s="25"/>
      <c r="I247" s="25"/>
      <c r="J247" s="26"/>
      <c r="K247" s="33"/>
      <c r="L247" s="74"/>
      <c r="M247" s="92"/>
      <c r="P247" s="112" t="str">
        <f t="shared" si="29"/>
        <v/>
      </c>
      <c r="T247" s="75" t="e">
        <f t="shared" si="30"/>
        <v>#VALUE!</v>
      </c>
    </row>
    <row r="248" spans="2:20" ht="14.25" customHeight="1" x14ac:dyDescent="0.3">
      <c r="B248" s="27"/>
      <c r="C248" s="28"/>
      <c r="D248" s="24"/>
      <c r="E248" s="25"/>
      <c r="F248" s="25"/>
      <c r="G248" s="25"/>
      <c r="H248" s="25"/>
      <c r="I248" s="25"/>
      <c r="J248" s="26"/>
      <c r="K248" s="33"/>
      <c r="L248" s="74"/>
      <c r="M248" s="92"/>
      <c r="P248" s="112" t="str">
        <f t="shared" si="29"/>
        <v/>
      </c>
      <c r="T248" s="75" t="e">
        <f t="shared" si="30"/>
        <v>#VALUE!</v>
      </c>
    </row>
    <row r="249" spans="2:20" ht="14.25" customHeight="1" x14ac:dyDescent="0.3">
      <c r="B249" s="27"/>
      <c r="C249" s="28"/>
      <c r="D249" s="24"/>
      <c r="E249" s="25"/>
      <c r="F249" s="25"/>
      <c r="G249" s="25"/>
      <c r="H249" s="25"/>
      <c r="I249" s="25"/>
      <c r="J249" s="26"/>
      <c r="K249" s="33"/>
      <c r="L249" s="74"/>
      <c r="M249" s="92"/>
      <c r="P249" s="112" t="str">
        <f t="shared" si="29"/>
        <v/>
      </c>
      <c r="T249" s="75" t="e">
        <f t="shared" si="30"/>
        <v>#VALUE!</v>
      </c>
    </row>
    <row r="250" spans="2:20" ht="14.25" customHeight="1" x14ac:dyDescent="0.3">
      <c r="B250" s="27"/>
      <c r="C250" s="28"/>
      <c r="D250" s="24"/>
      <c r="E250" s="25"/>
      <c r="F250" s="25"/>
      <c r="G250" s="25"/>
      <c r="H250" s="25"/>
      <c r="I250" s="25"/>
      <c r="J250" s="26"/>
      <c r="K250" s="33"/>
      <c r="L250" s="74"/>
      <c r="M250" s="92"/>
      <c r="P250" s="112" t="str">
        <f t="shared" si="29"/>
        <v/>
      </c>
      <c r="T250" s="75" t="e">
        <f t="shared" si="30"/>
        <v>#VALUE!</v>
      </c>
    </row>
    <row r="251" spans="2:20" ht="14.25" customHeight="1" x14ac:dyDescent="0.3">
      <c r="B251" s="27"/>
      <c r="C251" s="28"/>
      <c r="D251" s="24"/>
      <c r="E251" s="25"/>
      <c r="F251" s="25"/>
      <c r="G251" s="25"/>
      <c r="H251" s="25"/>
      <c r="I251" s="25"/>
      <c r="J251" s="26"/>
      <c r="K251" s="33"/>
      <c r="L251" s="74"/>
      <c r="M251" s="92"/>
      <c r="P251" s="112" t="str">
        <f t="shared" si="29"/>
        <v/>
      </c>
      <c r="T251" s="75" t="e">
        <f t="shared" si="30"/>
        <v>#VALUE!</v>
      </c>
    </row>
    <row r="252" spans="2:20" ht="14.25" customHeight="1" x14ac:dyDescent="0.3">
      <c r="B252" s="27"/>
      <c r="C252" s="28"/>
      <c r="D252" s="24"/>
      <c r="E252" s="25"/>
      <c r="F252" s="25"/>
      <c r="G252" s="25"/>
      <c r="H252" s="25"/>
      <c r="I252" s="25"/>
      <c r="J252" s="26"/>
      <c r="K252" s="33"/>
      <c r="L252" s="74"/>
      <c r="M252" s="92"/>
      <c r="P252" s="112" t="str">
        <f t="shared" si="29"/>
        <v/>
      </c>
      <c r="T252" s="75" t="e">
        <f t="shared" si="30"/>
        <v>#VALUE!</v>
      </c>
    </row>
    <row r="253" spans="2:20" ht="14.25" customHeight="1" x14ac:dyDescent="0.3">
      <c r="B253" s="27"/>
      <c r="C253" s="28"/>
      <c r="D253" s="24"/>
      <c r="E253" s="25"/>
      <c r="F253" s="25"/>
      <c r="G253" s="25"/>
      <c r="H253" s="25"/>
      <c r="I253" s="25"/>
      <c r="J253" s="26"/>
      <c r="K253" s="33"/>
      <c r="L253" s="74"/>
      <c r="M253" s="92"/>
      <c r="P253" s="112" t="str">
        <f t="shared" si="29"/>
        <v/>
      </c>
      <c r="T253" s="75" t="e">
        <f t="shared" si="30"/>
        <v>#VALUE!</v>
      </c>
    </row>
    <row r="254" spans="2:20" ht="14.25" customHeight="1" x14ac:dyDescent="0.3">
      <c r="B254" s="27"/>
      <c r="C254" s="28"/>
      <c r="D254" s="24"/>
      <c r="E254" s="25"/>
      <c r="F254" s="25"/>
      <c r="G254" s="25"/>
      <c r="H254" s="25"/>
      <c r="I254" s="25"/>
      <c r="J254" s="26"/>
      <c r="K254" s="33"/>
      <c r="L254" s="74"/>
      <c r="M254" s="92"/>
      <c r="P254" s="112" t="str">
        <f t="shared" si="29"/>
        <v/>
      </c>
      <c r="T254" s="75" t="e">
        <f t="shared" si="30"/>
        <v>#VALUE!</v>
      </c>
    </row>
    <row r="255" spans="2:20" ht="14.25" customHeight="1" x14ac:dyDescent="0.3">
      <c r="B255" s="27"/>
      <c r="C255" s="28"/>
      <c r="D255" s="24"/>
      <c r="E255" s="25"/>
      <c r="F255" s="25"/>
      <c r="G255" s="25"/>
      <c r="H255" s="25"/>
      <c r="I255" s="25"/>
      <c r="J255" s="26"/>
      <c r="K255" s="33"/>
      <c r="L255" s="74"/>
      <c r="M255" s="92"/>
      <c r="P255" s="112" t="str">
        <f t="shared" si="29"/>
        <v/>
      </c>
      <c r="T255" s="75" t="e">
        <f t="shared" si="30"/>
        <v>#VALUE!</v>
      </c>
    </row>
    <row r="256" spans="2:20" ht="14.25" customHeight="1" x14ac:dyDescent="0.3">
      <c r="B256" s="27"/>
      <c r="C256" s="28"/>
      <c r="D256" s="24"/>
      <c r="E256" s="25"/>
      <c r="F256" s="25"/>
      <c r="G256" s="25"/>
      <c r="H256" s="25"/>
      <c r="I256" s="25"/>
      <c r="J256" s="26"/>
      <c r="K256" s="33"/>
      <c r="L256" s="74"/>
      <c r="M256" s="92"/>
      <c r="P256" s="112" t="str">
        <f t="shared" si="29"/>
        <v/>
      </c>
      <c r="T256" s="75" t="e">
        <f t="shared" si="30"/>
        <v>#VALUE!</v>
      </c>
    </row>
    <row r="257" spans="2:20" ht="14.25" customHeight="1" x14ac:dyDescent="0.3">
      <c r="B257" s="27"/>
      <c r="C257" s="28"/>
      <c r="D257" s="24"/>
      <c r="E257" s="25"/>
      <c r="F257" s="25"/>
      <c r="G257" s="25"/>
      <c r="H257" s="25"/>
      <c r="I257" s="25"/>
      <c r="J257" s="26"/>
      <c r="K257" s="33"/>
      <c r="L257" s="74"/>
      <c r="M257" s="92"/>
      <c r="P257" s="112" t="str">
        <f t="shared" si="29"/>
        <v/>
      </c>
      <c r="T257" s="75" t="e">
        <f t="shared" si="30"/>
        <v>#VALUE!</v>
      </c>
    </row>
    <row r="258" spans="2:20" ht="14.25" customHeight="1" x14ac:dyDescent="0.3">
      <c r="B258" s="27"/>
      <c r="C258" s="28"/>
      <c r="D258" s="24"/>
      <c r="E258" s="25"/>
      <c r="F258" s="25"/>
      <c r="G258" s="25"/>
      <c r="H258" s="25"/>
      <c r="I258" s="25"/>
      <c r="J258" s="26"/>
      <c r="K258" s="33"/>
      <c r="L258" s="74"/>
      <c r="M258" s="92"/>
      <c r="P258" s="112" t="str">
        <f t="shared" si="29"/>
        <v/>
      </c>
      <c r="T258" s="75" t="e">
        <f t="shared" si="30"/>
        <v>#VALUE!</v>
      </c>
    </row>
    <row r="259" spans="2:20" ht="14.25" customHeight="1" x14ac:dyDescent="0.3">
      <c r="B259" s="27"/>
      <c r="C259" s="28"/>
      <c r="D259" s="24"/>
      <c r="E259" s="25"/>
      <c r="F259" s="25"/>
      <c r="G259" s="25"/>
      <c r="H259" s="25"/>
      <c r="I259" s="25"/>
      <c r="J259" s="26"/>
      <c r="K259" s="33"/>
      <c r="L259" s="74"/>
      <c r="M259" s="92"/>
      <c r="P259" s="112" t="str">
        <f t="shared" si="29"/>
        <v/>
      </c>
      <c r="T259" s="75" t="e">
        <f t="shared" si="30"/>
        <v>#VALUE!</v>
      </c>
    </row>
    <row r="260" spans="2:20" ht="14.25" customHeight="1" x14ac:dyDescent="0.3">
      <c r="B260" s="27"/>
      <c r="C260" s="28"/>
      <c r="D260" s="24"/>
      <c r="E260" s="25"/>
      <c r="F260" s="25"/>
      <c r="G260" s="25"/>
      <c r="H260" s="25"/>
      <c r="I260" s="25"/>
      <c r="J260" s="26"/>
      <c r="K260" s="33"/>
      <c r="L260" s="74"/>
      <c r="M260" s="92"/>
      <c r="P260" s="112" t="str">
        <f t="shared" si="29"/>
        <v/>
      </c>
      <c r="T260" s="75" t="e">
        <f t="shared" si="30"/>
        <v>#VALUE!</v>
      </c>
    </row>
    <row r="261" spans="2:20" ht="14.25" customHeight="1" x14ac:dyDescent="0.3">
      <c r="B261" s="27"/>
      <c r="C261" s="28"/>
      <c r="D261" s="24"/>
      <c r="E261" s="25"/>
      <c r="F261" s="25"/>
      <c r="G261" s="25"/>
      <c r="H261" s="25"/>
      <c r="I261" s="25"/>
      <c r="J261" s="26"/>
      <c r="K261" s="33"/>
      <c r="L261" s="74"/>
      <c r="M261" s="92"/>
      <c r="P261" s="112" t="str">
        <f t="shared" si="29"/>
        <v/>
      </c>
      <c r="T261" s="75" t="e">
        <f t="shared" si="30"/>
        <v>#VALUE!</v>
      </c>
    </row>
    <row r="262" spans="2:20" ht="14.25" customHeight="1" x14ac:dyDescent="0.3">
      <c r="B262" s="27"/>
      <c r="C262" s="28"/>
      <c r="D262" s="24"/>
      <c r="E262" s="25"/>
      <c r="F262" s="25"/>
      <c r="G262" s="25"/>
      <c r="H262" s="25"/>
      <c r="I262" s="25"/>
      <c r="J262" s="26"/>
      <c r="K262" s="33"/>
      <c r="L262" s="74"/>
      <c r="M262" s="92"/>
      <c r="P262" s="112" t="str">
        <f t="shared" si="29"/>
        <v/>
      </c>
      <c r="T262" s="75" t="e">
        <f t="shared" si="30"/>
        <v>#VALUE!</v>
      </c>
    </row>
    <row r="263" spans="2:20" ht="14.25" customHeight="1" x14ac:dyDescent="0.3">
      <c r="B263" s="27"/>
      <c r="C263" s="28"/>
      <c r="D263" s="24"/>
      <c r="E263" s="25"/>
      <c r="F263" s="25"/>
      <c r="G263" s="25"/>
      <c r="H263" s="25"/>
      <c r="I263" s="25"/>
      <c r="J263" s="26"/>
      <c r="K263" s="33"/>
      <c r="L263" s="74"/>
      <c r="M263" s="92"/>
      <c r="P263" s="112" t="str">
        <f t="shared" si="29"/>
        <v/>
      </c>
      <c r="T263" s="75" t="e">
        <f t="shared" si="30"/>
        <v>#VALUE!</v>
      </c>
    </row>
    <row r="264" spans="2:20" ht="14.25" customHeight="1" x14ac:dyDescent="0.3">
      <c r="B264" s="27"/>
      <c r="C264" s="28"/>
      <c r="D264" s="24"/>
      <c r="E264" s="25"/>
      <c r="F264" s="25"/>
      <c r="G264" s="25"/>
      <c r="H264" s="25"/>
      <c r="I264" s="25"/>
      <c r="J264" s="26"/>
      <c r="K264" s="33"/>
      <c r="L264" s="74"/>
      <c r="M264" s="92"/>
      <c r="P264" s="112" t="str">
        <f t="shared" si="29"/>
        <v/>
      </c>
      <c r="T264" s="75" t="e">
        <f t="shared" si="30"/>
        <v>#VALUE!</v>
      </c>
    </row>
    <row r="265" spans="2:20" ht="14.25" customHeight="1" x14ac:dyDescent="0.3">
      <c r="B265" s="27"/>
      <c r="C265" s="28"/>
      <c r="D265" s="24"/>
      <c r="E265" s="25"/>
      <c r="F265" s="25"/>
      <c r="G265" s="25"/>
      <c r="H265" s="25"/>
      <c r="I265" s="25"/>
      <c r="J265" s="26"/>
      <c r="K265" s="33"/>
      <c r="L265" s="74"/>
      <c r="M265" s="92"/>
      <c r="P265" s="112" t="str">
        <f t="shared" si="29"/>
        <v/>
      </c>
      <c r="T265" s="75" t="e">
        <f t="shared" si="30"/>
        <v>#VALUE!</v>
      </c>
    </row>
    <row r="266" spans="2:20" ht="14.25" customHeight="1" x14ac:dyDescent="0.3">
      <c r="B266" s="27"/>
      <c r="C266" s="28"/>
      <c r="D266" s="24"/>
      <c r="E266" s="25"/>
      <c r="F266" s="25"/>
      <c r="G266" s="25"/>
      <c r="H266" s="25"/>
      <c r="I266" s="25"/>
      <c r="J266" s="26"/>
      <c r="K266" s="33"/>
      <c r="L266" s="74"/>
      <c r="M266" s="92"/>
      <c r="P266" s="112" t="str">
        <f t="shared" si="29"/>
        <v/>
      </c>
      <c r="T266" s="75" t="e">
        <f t="shared" si="30"/>
        <v>#VALUE!</v>
      </c>
    </row>
    <row r="267" spans="2:20" ht="14.25" customHeight="1" x14ac:dyDescent="0.3">
      <c r="B267" s="27"/>
      <c r="C267" s="28"/>
      <c r="D267" s="24"/>
      <c r="E267" s="25"/>
      <c r="F267" s="25"/>
      <c r="G267" s="25"/>
      <c r="H267" s="25"/>
      <c r="I267" s="25"/>
      <c r="J267" s="26"/>
      <c r="K267" s="33"/>
      <c r="L267" s="74"/>
      <c r="M267" s="92"/>
      <c r="P267" s="112" t="str">
        <f t="shared" si="29"/>
        <v/>
      </c>
      <c r="T267" s="75" t="e">
        <f t="shared" si="30"/>
        <v>#VALUE!</v>
      </c>
    </row>
    <row r="268" spans="2:20" ht="14.25" customHeight="1" x14ac:dyDescent="0.3">
      <c r="B268" s="27"/>
      <c r="C268" s="28"/>
      <c r="D268" s="24"/>
      <c r="E268" s="25"/>
      <c r="F268" s="25"/>
      <c r="G268" s="25"/>
      <c r="H268" s="25"/>
      <c r="I268" s="25"/>
      <c r="J268" s="26"/>
      <c r="K268" s="33"/>
      <c r="L268" s="74"/>
      <c r="M268" s="92"/>
      <c r="P268" s="112" t="str">
        <f t="shared" si="29"/>
        <v/>
      </c>
      <c r="T268" s="75" t="e">
        <f t="shared" si="30"/>
        <v>#VALUE!</v>
      </c>
    </row>
    <row r="269" spans="2:20" ht="14.25" customHeight="1" x14ac:dyDescent="0.3">
      <c r="B269" s="27"/>
      <c r="C269" s="28"/>
      <c r="D269" s="24"/>
      <c r="E269" s="25"/>
      <c r="F269" s="25"/>
      <c r="G269" s="25"/>
      <c r="H269" s="25"/>
      <c r="I269" s="25"/>
      <c r="J269" s="26"/>
      <c r="K269" s="33"/>
      <c r="L269" s="74"/>
      <c r="M269" s="92"/>
      <c r="P269" s="112" t="str">
        <f t="shared" si="29"/>
        <v/>
      </c>
      <c r="T269" s="75" t="e">
        <f t="shared" si="30"/>
        <v>#VALUE!</v>
      </c>
    </row>
    <row r="270" spans="2:20" ht="14.25" customHeight="1" x14ac:dyDescent="0.3">
      <c r="B270" s="27"/>
      <c r="C270" s="28"/>
      <c r="D270" s="24"/>
      <c r="E270" s="25"/>
      <c r="F270" s="25"/>
      <c r="G270" s="25"/>
      <c r="H270" s="25"/>
      <c r="I270" s="25"/>
      <c r="J270" s="26"/>
      <c r="K270" s="33"/>
      <c r="L270" s="74"/>
      <c r="M270" s="92"/>
      <c r="P270" s="112" t="str">
        <f t="shared" si="29"/>
        <v/>
      </c>
      <c r="T270" s="75" t="e">
        <f t="shared" si="30"/>
        <v>#VALUE!</v>
      </c>
    </row>
    <row r="271" spans="2:20" ht="14.25" customHeight="1" x14ac:dyDescent="0.3">
      <c r="B271" s="27"/>
      <c r="C271" s="28"/>
      <c r="D271" s="24"/>
      <c r="E271" s="25"/>
      <c r="F271" s="25"/>
      <c r="G271" s="25"/>
      <c r="H271" s="25"/>
      <c r="I271" s="25"/>
      <c r="J271" s="26"/>
      <c r="K271" s="33"/>
      <c r="L271" s="74"/>
      <c r="M271" s="92"/>
      <c r="P271" s="112" t="str">
        <f t="shared" si="29"/>
        <v/>
      </c>
      <c r="T271" s="75" t="e">
        <f t="shared" si="30"/>
        <v>#VALUE!</v>
      </c>
    </row>
    <row r="272" spans="2:20" ht="14.25" customHeight="1" x14ac:dyDescent="0.3">
      <c r="B272" s="27"/>
      <c r="C272" s="28"/>
      <c r="D272" s="24"/>
      <c r="E272" s="25"/>
      <c r="F272" s="25"/>
      <c r="G272" s="25"/>
      <c r="H272" s="25"/>
      <c r="I272" s="25"/>
      <c r="J272" s="26"/>
      <c r="K272" s="33"/>
      <c r="L272" s="74"/>
      <c r="M272" s="92"/>
      <c r="P272" s="112" t="str">
        <f t="shared" si="29"/>
        <v/>
      </c>
      <c r="T272" s="75" t="e">
        <f t="shared" si="30"/>
        <v>#VALUE!</v>
      </c>
    </row>
    <row r="273" spans="2:20" ht="14.25" customHeight="1" x14ac:dyDescent="0.3">
      <c r="B273" s="27"/>
      <c r="C273" s="28"/>
      <c r="D273" s="24"/>
      <c r="E273" s="25"/>
      <c r="F273" s="25"/>
      <c r="G273" s="25"/>
      <c r="H273" s="25"/>
      <c r="I273" s="25"/>
      <c r="J273" s="26"/>
      <c r="K273" s="33"/>
      <c r="L273" s="74"/>
      <c r="M273" s="92"/>
      <c r="P273" s="112" t="str">
        <f t="shared" si="29"/>
        <v/>
      </c>
      <c r="T273" s="75" t="e">
        <f t="shared" si="30"/>
        <v>#VALUE!</v>
      </c>
    </row>
    <row r="274" spans="2:20" ht="14.25" customHeight="1" x14ac:dyDescent="0.3">
      <c r="B274" s="27"/>
      <c r="C274" s="28"/>
      <c r="D274" s="24"/>
      <c r="E274" s="25"/>
      <c r="F274" s="25"/>
      <c r="G274" s="25"/>
      <c r="H274" s="25"/>
      <c r="I274" s="25"/>
      <c r="J274" s="26"/>
      <c r="K274" s="33"/>
      <c r="L274" s="74"/>
      <c r="M274" s="92"/>
      <c r="P274" s="112" t="str">
        <f t="shared" si="29"/>
        <v/>
      </c>
      <c r="T274" s="75" t="e">
        <f t="shared" si="30"/>
        <v>#VALUE!</v>
      </c>
    </row>
    <row r="275" spans="2:20" ht="14.25" customHeight="1" x14ac:dyDescent="0.3">
      <c r="B275" s="27"/>
      <c r="C275" s="28"/>
      <c r="D275" s="24"/>
      <c r="E275" s="25"/>
      <c r="F275" s="25"/>
      <c r="G275" s="25"/>
      <c r="H275" s="25"/>
      <c r="I275" s="25"/>
      <c r="J275" s="26"/>
      <c r="K275" s="33"/>
      <c r="L275" s="74"/>
      <c r="M275" s="92"/>
      <c r="P275" s="112" t="str">
        <f t="shared" si="29"/>
        <v/>
      </c>
      <c r="T275" s="75" t="e">
        <f t="shared" si="30"/>
        <v>#VALUE!</v>
      </c>
    </row>
    <row r="276" spans="2:20" ht="14.25" customHeight="1" x14ac:dyDescent="0.3">
      <c r="B276" s="27"/>
      <c r="C276" s="28"/>
      <c r="D276" s="24"/>
      <c r="E276" s="25"/>
      <c r="F276" s="25"/>
      <c r="G276" s="25"/>
      <c r="H276" s="25"/>
      <c r="I276" s="25"/>
      <c r="J276" s="26"/>
      <c r="K276" s="33"/>
      <c r="L276" s="74"/>
      <c r="M276" s="92"/>
      <c r="P276" s="112" t="str">
        <f t="shared" si="29"/>
        <v/>
      </c>
      <c r="T276" s="75" t="e">
        <f t="shared" si="30"/>
        <v>#VALUE!</v>
      </c>
    </row>
    <row r="277" spans="2:20" ht="14.25" customHeight="1" x14ac:dyDescent="0.3">
      <c r="B277" s="27"/>
      <c r="C277" s="28"/>
      <c r="D277" s="24"/>
      <c r="E277" s="25"/>
      <c r="F277" s="25"/>
      <c r="G277" s="25"/>
      <c r="H277" s="25"/>
      <c r="I277" s="25"/>
      <c r="J277" s="26"/>
      <c r="K277" s="33"/>
      <c r="L277" s="74"/>
      <c r="M277" s="92"/>
      <c r="P277" s="112" t="str">
        <f t="shared" si="29"/>
        <v/>
      </c>
      <c r="T277" s="75" t="e">
        <f t="shared" si="30"/>
        <v>#VALUE!</v>
      </c>
    </row>
    <row r="278" spans="2:20" ht="14.25" customHeight="1" x14ac:dyDescent="0.3">
      <c r="B278" s="27"/>
      <c r="C278" s="28"/>
      <c r="D278" s="24"/>
      <c r="E278" s="25"/>
      <c r="F278" s="25"/>
      <c r="G278" s="25"/>
      <c r="H278" s="25"/>
      <c r="I278" s="25"/>
      <c r="J278" s="26"/>
      <c r="K278" s="33"/>
      <c r="L278" s="74"/>
      <c r="M278" s="92"/>
      <c r="P278" s="112" t="str">
        <f t="shared" si="29"/>
        <v/>
      </c>
      <c r="T278" s="75" t="e">
        <f t="shared" si="30"/>
        <v>#VALUE!</v>
      </c>
    </row>
    <row r="279" spans="2:20" ht="14.25" customHeight="1" x14ac:dyDescent="0.3">
      <c r="B279" s="27"/>
      <c r="C279" s="28"/>
      <c r="D279" s="24"/>
      <c r="E279" s="25"/>
      <c r="F279" s="25"/>
      <c r="G279" s="25"/>
      <c r="H279" s="25"/>
      <c r="I279" s="25"/>
      <c r="J279" s="26"/>
      <c r="K279" s="33"/>
      <c r="L279" s="74"/>
      <c r="M279" s="92"/>
      <c r="P279" s="112" t="str">
        <f t="shared" si="29"/>
        <v/>
      </c>
      <c r="T279" s="75" t="e">
        <f t="shared" si="30"/>
        <v>#VALUE!</v>
      </c>
    </row>
    <row r="280" spans="2:20" ht="14.25" customHeight="1" x14ac:dyDescent="0.3">
      <c r="B280" s="27"/>
      <c r="C280" s="28"/>
      <c r="D280" s="24"/>
      <c r="E280" s="25"/>
      <c r="F280" s="25"/>
      <c r="G280" s="25"/>
      <c r="H280" s="25"/>
      <c r="I280" s="25"/>
      <c r="J280" s="26"/>
      <c r="K280" s="33"/>
      <c r="L280" s="74"/>
      <c r="M280" s="92"/>
      <c r="P280" s="112" t="str">
        <f t="shared" si="29"/>
        <v/>
      </c>
      <c r="T280" s="75" t="e">
        <f t="shared" si="30"/>
        <v>#VALUE!</v>
      </c>
    </row>
    <row r="281" spans="2:20" ht="14.25" customHeight="1" x14ac:dyDescent="0.3">
      <c r="B281" s="27"/>
      <c r="C281" s="28"/>
      <c r="D281" s="24"/>
      <c r="E281" s="25"/>
      <c r="F281" s="25"/>
      <c r="G281" s="25"/>
      <c r="H281" s="25"/>
      <c r="I281" s="25"/>
      <c r="J281" s="26"/>
      <c r="K281" s="33"/>
      <c r="L281" s="74"/>
      <c r="M281" s="92"/>
      <c r="P281" s="112" t="str">
        <f t="shared" si="29"/>
        <v/>
      </c>
      <c r="T281" s="75" t="e">
        <f t="shared" si="30"/>
        <v>#VALUE!</v>
      </c>
    </row>
    <row r="282" spans="2:20" ht="14.25" customHeight="1" x14ac:dyDescent="0.3">
      <c r="B282" s="27"/>
      <c r="C282" s="28"/>
      <c r="D282" s="24"/>
      <c r="E282" s="25"/>
      <c r="F282" s="25"/>
      <c r="G282" s="25"/>
      <c r="H282" s="25"/>
      <c r="I282" s="25"/>
      <c r="J282" s="26"/>
      <c r="K282" s="33"/>
      <c r="L282" s="74"/>
      <c r="M282" s="92"/>
      <c r="P282" s="112" t="str">
        <f t="shared" si="29"/>
        <v/>
      </c>
      <c r="T282" s="75" t="e">
        <f t="shared" si="30"/>
        <v>#VALUE!</v>
      </c>
    </row>
    <row r="283" spans="2:20" ht="14.25" customHeight="1" x14ac:dyDescent="0.3">
      <c r="B283" s="27"/>
      <c r="C283" s="28"/>
      <c r="D283" s="24"/>
      <c r="E283" s="25"/>
      <c r="F283" s="25"/>
      <c r="G283" s="25"/>
      <c r="H283" s="25"/>
      <c r="I283" s="25"/>
      <c r="J283" s="26"/>
      <c r="K283" s="33"/>
      <c r="L283" s="74"/>
      <c r="M283" s="92"/>
      <c r="P283" s="112" t="str">
        <f t="shared" ref="P283:P346" si="31">IF(B283="","",M283)</f>
        <v/>
      </c>
      <c r="T283" s="75" t="e">
        <f t="shared" ref="T283:T346" si="32">P283+S283</f>
        <v>#VALUE!</v>
      </c>
    </row>
    <row r="284" spans="2:20" ht="14.25" customHeight="1" x14ac:dyDescent="0.3">
      <c r="B284" s="27"/>
      <c r="C284" s="28"/>
      <c r="D284" s="24"/>
      <c r="E284" s="25"/>
      <c r="F284" s="25"/>
      <c r="G284" s="25"/>
      <c r="H284" s="25"/>
      <c r="I284" s="25"/>
      <c r="J284" s="26"/>
      <c r="K284" s="33"/>
      <c r="L284" s="74"/>
      <c r="M284" s="92"/>
      <c r="P284" s="112" t="str">
        <f t="shared" si="31"/>
        <v/>
      </c>
      <c r="T284" s="75" t="e">
        <f t="shared" si="32"/>
        <v>#VALUE!</v>
      </c>
    </row>
    <row r="285" spans="2:20" ht="14.25" customHeight="1" x14ac:dyDescent="0.3">
      <c r="B285" s="27"/>
      <c r="C285" s="28"/>
      <c r="D285" s="24"/>
      <c r="E285" s="25"/>
      <c r="F285" s="25"/>
      <c r="G285" s="25"/>
      <c r="H285" s="25"/>
      <c r="I285" s="25"/>
      <c r="J285" s="26"/>
      <c r="K285" s="33"/>
      <c r="L285" s="74"/>
      <c r="M285" s="92"/>
      <c r="P285" s="112" t="str">
        <f t="shared" si="31"/>
        <v/>
      </c>
      <c r="T285" s="75" t="e">
        <f t="shared" si="32"/>
        <v>#VALUE!</v>
      </c>
    </row>
    <row r="286" spans="2:20" ht="14.25" customHeight="1" x14ac:dyDescent="0.3">
      <c r="B286" s="27"/>
      <c r="C286" s="28"/>
      <c r="D286" s="24"/>
      <c r="E286" s="25"/>
      <c r="F286" s="25"/>
      <c r="G286" s="25"/>
      <c r="H286" s="25"/>
      <c r="I286" s="25"/>
      <c r="J286" s="26"/>
      <c r="K286" s="33"/>
      <c r="L286" s="74"/>
      <c r="M286" s="92"/>
      <c r="P286" s="112" t="str">
        <f t="shared" si="31"/>
        <v/>
      </c>
      <c r="T286" s="75" t="e">
        <f t="shared" si="32"/>
        <v>#VALUE!</v>
      </c>
    </row>
    <row r="287" spans="2:20" ht="14.25" customHeight="1" x14ac:dyDescent="0.3">
      <c r="B287" s="27"/>
      <c r="C287" s="28"/>
      <c r="D287" s="24"/>
      <c r="E287" s="25"/>
      <c r="F287" s="25"/>
      <c r="G287" s="25"/>
      <c r="H287" s="25"/>
      <c r="I287" s="25"/>
      <c r="J287" s="26"/>
      <c r="K287" s="33"/>
      <c r="L287" s="74"/>
      <c r="M287" s="92"/>
      <c r="P287" s="112" t="str">
        <f t="shared" si="31"/>
        <v/>
      </c>
      <c r="T287" s="75" t="e">
        <f t="shared" si="32"/>
        <v>#VALUE!</v>
      </c>
    </row>
    <row r="288" spans="2:20" ht="14.25" customHeight="1" x14ac:dyDescent="0.3">
      <c r="B288" s="27"/>
      <c r="C288" s="28"/>
      <c r="D288" s="24"/>
      <c r="E288" s="25"/>
      <c r="F288" s="25"/>
      <c r="G288" s="25"/>
      <c r="H288" s="25"/>
      <c r="I288" s="25"/>
      <c r="J288" s="26"/>
      <c r="K288" s="33"/>
      <c r="L288" s="74"/>
      <c r="M288" s="92"/>
      <c r="P288" s="112" t="str">
        <f t="shared" si="31"/>
        <v/>
      </c>
      <c r="T288" s="75" t="e">
        <f t="shared" si="32"/>
        <v>#VALUE!</v>
      </c>
    </row>
    <row r="289" spans="2:20" ht="14.25" customHeight="1" x14ac:dyDescent="0.3">
      <c r="B289" s="27"/>
      <c r="C289" s="28"/>
      <c r="D289" s="24"/>
      <c r="E289" s="25"/>
      <c r="F289" s="25"/>
      <c r="G289" s="25"/>
      <c r="H289" s="25"/>
      <c r="I289" s="25"/>
      <c r="J289" s="26"/>
      <c r="K289" s="33"/>
      <c r="L289" s="74"/>
      <c r="M289" s="92"/>
      <c r="P289" s="112" t="str">
        <f t="shared" si="31"/>
        <v/>
      </c>
      <c r="T289" s="75" t="e">
        <f t="shared" si="32"/>
        <v>#VALUE!</v>
      </c>
    </row>
    <row r="290" spans="2:20" ht="14.25" customHeight="1" x14ac:dyDescent="0.3">
      <c r="B290" s="27"/>
      <c r="C290" s="28"/>
      <c r="D290" s="24"/>
      <c r="E290" s="25"/>
      <c r="F290" s="25"/>
      <c r="G290" s="25"/>
      <c r="H290" s="25"/>
      <c r="I290" s="25"/>
      <c r="J290" s="26"/>
      <c r="K290" s="33"/>
      <c r="L290" s="74"/>
      <c r="M290" s="92"/>
      <c r="P290" s="112" t="str">
        <f t="shared" si="31"/>
        <v/>
      </c>
      <c r="T290" s="75" t="e">
        <f t="shared" si="32"/>
        <v>#VALUE!</v>
      </c>
    </row>
    <row r="291" spans="2:20" ht="14.25" customHeight="1" x14ac:dyDescent="0.3">
      <c r="B291" s="27"/>
      <c r="C291" s="28"/>
      <c r="D291" s="24"/>
      <c r="E291" s="25"/>
      <c r="F291" s="25"/>
      <c r="G291" s="25"/>
      <c r="H291" s="25"/>
      <c r="I291" s="25"/>
      <c r="J291" s="26"/>
      <c r="K291" s="33"/>
      <c r="L291" s="74"/>
      <c r="M291" s="92"/>
      <c r="P291" s="112" t="str">
        <f t="shared" si="31"/>
        <v/>
      </c>
      <c r="T291" s="75" t="e">
        <f t="shared" si="32"/>
        <v>#VALUE!</v>
      </c>
    </row>
    <row r="292" spans="2:20" ht="14.25" customHeight="1" x14ac:dyDescent="0.3">
      <c r="B292" s="27"/>
      <c r="C292" s="28"/>
      <c r="D292" s="24"/>
      <c r="E292" s="25"/>
      <c r="F292" s="25"/>
      <c r="G292" s="25"/>
      <c r="H292" s="25"/>
      <c r="I292" s="25"/>
      <c r="J292" s="26"/>
      <c r="K292" s="33"/>
      <c r="L292" s="74"/>
      <c r="M292" s="92"/>
      <c r="P292" s="112" t="str">
        <f t="shared" si="31"/>
        <v/>
      </c>
      <c r="T292" s="75" t="e">
        <f t="shared" si="32"/>
        <v>#VALUE!</v>
      </c>
    </row>
    <row r="293" spans="2:20" ht="14.25" customHeight="1" x14ac:dyDescent="0.3">
      <c r="B293" s="27"/>
      <c r="C293" s="28"/>
      <c r="D293" s="24"/>
      <c r="E293" s="25"/>
      <c r="F293" s="25"/>
      <c r="G293" s="25"/>
      <c r="H293" s="25"/>
      <c r="I293" s="25"/>
      <c r="J293" s="26"/>
      <c r="K293" s="33"/>
      <c r="L293" s="74"/>
      <c r="M293" s="92"/>
      <c r="P293" s="112" t="str">
        <f t="shared" si="31"/>
        <v/>
      </c>
      <c r="T293" s="75" t="e">
        <f t="shared" si="32"/>
        <v>#VALUE!</v>
      </c>
    </row>
    <row r="294" spans="2:20" ht="14.25" customHeight="1" x14ac:dyDescent="0.3">
      <c r="B294" s="27"/>
      <c r="C294" s="28"/>
      <c r="D294" s="24"/>
      <c r="E294" s="25"/>
      <c r="F294" s="25"/>
      <c r="G294" s="25"/>
      <c r="H294" s="25"/>
      <c r="I294" s="25"/>
      <c r="J294" s="26"/>
      <c r="K294" s="33"/>
      <c r="L294" s="74"/>
      <c r="M294" s="92"/>
      <c r="P294" s="112" t="str">
        <f t="shared" si="31"/>
        <v/>
      </c>
      <c r="T294" s="75" t="e">
        <f t="shared" si="32"/>
        <v>#VALUE!</v>
      </c>
    </row>
    <row r="295" spans="2:20" ht="14.25" customHeight="1" x14ac:dyDescent="0.3">
      <c r="B295" s="27"/>
      <c r="C295" s="28"/>
      <c r="D295" s="24"/>
      <c r="E295" s="25"/>
      <c r="F295" s="25"/>
      <c r="G295" s="25"/>
      <c r="H295" s="25"/>
      <c r="I295" s="25"/>
      <c r="J295" s="26"/>
      <c r="K295" s="33"/>
      <c r="L295" s="74"/>
      <c r="M295" s="92"/>
      <c r="P295" s="112" t="str">
        <f t="shared" si="31"/>
        <v/>
      </c>
      <c r="T295" s="75" t="e">
        <f t="shared" si="32"/>
        <v>#VALUE!</v>
      </c>
    </row>
    <row r="296" spans="2:20" ht="14.25" customHeight="1" x14ac:dyDescent="0.3">
      <c r="B296" s="27"/>
      <c r="C296" s="28"/>
      <c r="D296" s="24"/>
      <c r="E296" s="25"/>
      <c r="F296" s="25"/>
      <c r="G296" s="25"/>
      <c r="H296" s="25"/>
      <c r="I296" s="25"/>
      <c r="J296" s="26"/>
      <c r="K296" s="33"/>
      <c r="L296" s="74"/>
      <c r="M296" s="92"/>
      <c r="P296" s="112" t="str">
        <f t="shared" si="31"/>
        <v/>
      </c>
      <c r="T296" s="75" t="e">
        <f t="shared" si="32"/>
        <v>#VALUE!</v>
      </c>
    </row>
    <row r="297" spans="2:20" ht="14.25" customHeight="1" x14ac:dyDescent="0.3">
      <c r="B297" s="27"/>
      <c r="C297" s="28"/>
      <c r="D297" s="24"/>
      <c r="E297" s="25"/>
      <c r="F297" s="25"/>
      <c r="G297" s="25"/>
      <c r="H297" s="25"/>
      <c r="I297" s="25"/>
      <c r="J297" s="26"/>
      <c r="K297" s="33"/>
      <c r="L297" s="74"/>
      <c r="M297" s="92"/>
      <c r="P297" s="112" t="str">
        <f t="shared" si="31"/>
        <v/>
      </c>
      <c r="T297" s="75" t="e">
        <f t="shared" si="32"/>
        <v>#VALUE!</v>
      </c>
    </row>
    <row r="298" spans="2:20" ht="14.25" customHeight="1" x14ac:dyDescent="0.3">
      <c r="B298" s="27"/>
      <c r="C298" s="28"/>
      <c r="D298" s="24"/>
      <c r="E298" s="25"/>
      <c r="F298" s="25"/>
      <c r="G298" s="25"/>
      <c r="H298" s="25"/>
      <c r="I298" s="25"/>
      <c r="J298" s="26"/>
      <c r="K298" s="33"/>
      <c r="L298" s="74"/>
      <c r="M298" s="92"/>
      <c r="P298" s="112" t="str">
        <f t="shared" si="31"/>
        <v/>
      </c>
      <c r="T298" s="75" t="e">
        <f t="shared" si="32"/>
        <v>#VALUE!</v>
      </c>
    </row>
    <row r="299" spans="2:20" ht="14.25" customHeight="1" x14ac:dyDescent="0.3">
      <c r="B299" s="27"/>
      <c r="C299" s="28"/>
      <c r="D299" s="24"/>
      <c r="E299" s="25"/>
      <c r="F299" s="25"/>
      <c r="G299" s="25"/>
      <c r="H299" s="25"/>
      <c r="I299" s="25"/>
      <c r="J299" s="26"/>
      <c r="K299" s="33"/>
      <c r="L299" s="74"/>
      <c r="M299" s="92"/>
      <c r="P299" s="112" t="str">
        <f t="shared" si="31"/>
        <v/>
      </c>
      <c r="T299" s="75" t="e">
        <f t="shared" si="32"/>
        <v>#VALUE!</v>
      </c>
    </row>
    <row r="300" spans="2:20" ht="14.25" customHeight="1" x14ac:dyDescent="0.3">
      <c r="B300" s="27"/>
      <c r="C300" s="28"/>
      <c r="D300" s="24"/>
      <c r="E300" s="25"/>
      <c r="F300" s="25"/>
      <c r="G300" s="25"/>
      <c r="H300" s="25"/>
      <c r="I300" s="25"/>
      <c r="J300" s="26"/>
      <c r="K300" s="33"/>
      <c r="L300" s="74"/>
      <c r="M300" s="92"/>
      <c r="P300" s="112" t="str">
        <f t="shared" si="31"/>
        <v/>
      </c>
      <c r="T300" s="75" t="e">
        <f t="shared" si="32"/>
        <v>#VALUE!</v>
      </c>
    </row>
    <row r="301" spans="2:20" ht="14.25" customHeight="1" x14ac:dyDescent="0.3">
      <c r="B301" s="27"/>
      <c r="C301" s="28"/>
      <c r="D301" s="24"/>
      <c r="E301" s="25"/>
      <c r="F301" s="25"/>
      <c r="G301" s="25"/>
      <c r="H301" s="25"/>
      <c r="I301" s="25"/>
      <c r="J301" s="26"/>
      <c r="K301" s="33"/>
      <c r="L301" s="74"/>
      <c r="M301" s="92"/>
      <c r="P301" s="112" t="str">
        <f t="shared" si="31"/>
        <v/>
      </c>
      <c r="T301" s="75" t="e">
        <f t="shared" si="32"/>
        <v>#VALUE!</v>
      </c>
    </row>
    <row r="302" spans="2:20" ht="14.25" customHeight="1" x14ac:dyDescent="0.3">
      <c r="B302" s="27"/>
      <c r="C302" s="28"/>
      <c r="D302" s="24"/>
      <c r="E302" s="25"/>
      <c r="F302" s="25"/>
      <c r="G302" s="25"/>
      <c r="H302" s="25"/>
      <c r="I302" s="25"/>
      <c r="J302" s="26"/>
      <c r="K302" s="33"/>
      <c r="L302" s="74"/>
      <c r="M302" s="92"/>
      <c r="P302" s="112" t="str">
        <f t="shared" si="31"/>
        <v/>
      </c>
      <c r="T302" s="75" t="e">
        <f t="shared" si="32"/>
        <v>#VALUE!</v>
      </c>
    </row>
    <row r="303" spans="2:20" ht="14.25" customHeight="1" x14ac:dyDescent="0.3">
      <c r="B303" s="27"/>
      <c r="C303" s="28"/>
      <c r="D303" s="24"/>
      <c r="E303" s="25"/>
      <c r="F303" s="25"/>
      <c r="G303" s="25"/>
      <c r="H303" s="25"/>
      <c r="I303" s="25"/>
      <c r="J303" s="26"/>
      <c r="K303" s="33"/>
      <c r="L303" s="74"/>
      <c r="M303" s="92"/>
      <c r="P303" s="112" t="str">
        <f t="shared" si="31"/>
        <v/>
      </c>
      <c r="T303" s="75" t="e">
        <f t="shared" si="32"/>
        <v>#VALUE!</v>
      </c>
    </row>
    <row r="304" spans="2:20" ht="14.25" customHeight="1" x14ac:dyDescent="0.3">
      <c r="B304" s="27"/>
      <c r="C304" s="28"/>
      <c r="D304" s="24"/>
      <c r="E304" s="25"/>
      <c r="F304" s="25"/>
      <c r="G304" s="25"/>
      <c r="H304" s="25"/>
      <c r="I304" s="25"/>
      <c r="J304" s="26"/>
      <c r="K304" s="33"/>
      <c r="L304" s="74"/>
      <c r="M304" s="92"/>
      <c r="P304" s="112" t="str">
        <f t="shared" si="31"/>
        <v/>
      </c>
      <c r="T304" s="75" t="e">
        <f t="shared" si="32"/>
        <v>#VALUE!</v>
      </c>
    </row>
    <row r="305" spans="2:20" ht="14.25" customHeight="1" x14ac:dyDescent="0.3">
      <c r="B305" s="27"/>
      <c r="C305" s="28"/>
      <c r="D305" s="24"/>
      <c r="E305" s="25"/>
      <c r="F305" s="25"/>
      <c r="G305" s="25"/>
      <c r="H305" s="25"/>
      <c r="I305" s="25"/>
      <c r="J305" s="26"/>
      <c r="K305" s="33"/>
      <c r="L305" s="74"/>
      <c r="M305" s="92"/>
      <c r="P305" s="112" t="str">
        <f t="shared" si="31"/>
        <v/>
      </c>
      <c r="T305" s="75" t="e">
        <f t="shared" si="32"/>
        <v>#VALUE!</v>
      </c>
    </row>
    <row r="306" spans="2:20" ht="14.25" customHeight="1" x14ac:dyDescent="0.3">
      <c r="B306" s="27"/>
      <c r="C306" s="28"/>
      <c r="D306" s="24"/>
      <c r="E306" s="25"/>
      <c r="F306" s="25"/>
      <c r="G306" s="25"/>
      <c r="H306" s="25"/>
      <c r="I306" s="25"/>
      <c r="J306" s="26"/>
      <c r="K306" s="33"/>
      <c r="L306" s="74"/>
      <c r="M306" s="92"/>
      <c r="P306" s="112" t="str">
        <f t="shared" si="31"/>
        <v/>
      </c>
      <c r="T306" s="75" t="e">
        <f t="shared" si="32"/>
        <v>#VALUE!</v>
      </c>
    </row>
    <row r="307" spans="2:20" ht="14.25" customHeight="1" x14ac:dyDescent="0.3">
      <c r="B307" s="27"/>
      <c r="C307" s="28"/>
      <c r="D307" s="24"/>
      <c r="E307" s="25"/>
      <c r="F307" s="25"/>
      <c r="G307" s="25"/>
      <c r="H307" s="25"/>
      <c r="I307" s="25"/>
      <c r="J307" s="26"/>
      <c r="K307" s="33"/>
      <c r="L307" s="74"/>
      <c r="M307" s="92"/>
      <c r="P307" s="112" t="str">
        <f t="shared" si="31"/>
        <v/>
      </c>
      <c r="T307" s="75" t="e">
        <f t="shared" si="32"/>
        <v>#VALUE!</v>
      </c>
    </row>
    <row r="308" spans="2:20" ht="14.25" customHeight="1" x14ac:dyDescent="0.3">
      <c r="B308" s="27"/>
      <c r="C308" s="28"/>
      <c r="D308" s="24"/>
      <c r="E308" s="25"/>
      <c r="F308" s="25"/>
      <c r="G308" s="25"/>
      <c r="H308" s="25"/>
      <c r="I308" s="25"/>
      <c r="J308" s="26"/>
      <c r="K308" s="33"/>
      <c r="L308" s="74"/>
      <c r="M308" s="92"/>
      <c r="P308" s="112" t="str">
        <f t="shared" si="31"/>
        <v/>
      </c>
      <c r="T308" s="75" t="e">
        <f t="shared" si="32"/>
        <v>#VALUE!</v>
      </c>
    </row>
    <row r="309" spans="2:20" ht="14.25" customHeight="1" x14ac:dyDescent="0.3">
      <c r="B309" s="27"/>
      <c r="C309" s="28"/>
      <c r="D309" s="24"/>
      <c r="E309" s="25"/>
      <c r="F309" s="25"/>
      <c r="G309" s="25"/>
      <c r="H309" s="25"/>
      <c r="I309" s="25"/>
      <c r="J309" s="26"/>
      <c r="K309" s="33"/>
      <c r="L309" s="74"/>
      <c r="M309" s="92"/>
      <c r="P309" s="112" t="str">
        <f t="shared" si="31"/>
        <v/>
      </c>
      <c r="T309" s="75" t="e">
        <f t="shared" si="32"/>
        <v>#VALUE!</v>
      </c>
    </row>
    <row r="310" spans="2:20" ht="14.25" customHeight="1" x14ac:dyDescent="0.3">
      <c r="B310" s="27"/>
      <c r="C310" s="28"/>
      <c r="D310" s="24"/>
      <c r="E310" s="25"/>
      <c r="F310" s="25"/>
      <c r="G310" s="25"/>
      <c r="H310" s="25"/>
      <c r="I310" s="25"/>
      <c r="J310" s="26"/>
      <c r="K310" s="33"/>
      <c r="L310" s="74"/>
      <c r="M310" s="92"/>
      <c r="P310" s="112" t="str">
        <f t="shared" si="31"/>
        <v/>
      </c>
      <c r="T310" s="75" t="e">
        <f t="shared" si="32"/>
        <v>#VALUE!</v>
      </c>
    </row>
    <row r="311" spans="2:20" ht="14.25" customHeight="1" x14ac:dyDescent="0.3">
      <c r="B311" s="27"/>
      <c r="C311" s="28"/>
      <c r="D311" s="24"/>
      <c r="E311" s="25"/>
      <c r="F311" s="25"/>
      <c r="G311" s="25"/>
      <c r="H311" s="25"/>
      <c r="I311" s="25"/>
      <c r="J311" s="26"/>
      <c r="K311" s="33"/>
      <c r="L311" s="74"/>
      <c r="M311" s="92"/>
      <c r="P311" s="112" t="str">
        <f t="shared" si="31"/>
        <v/>
      </c>
      <c r="T311" s="75" t="e">
        <f t="shared" si="32"/>
        <v>#VALUE!</v>
      </c>
    </row>
    <row r="312" spans="2:20" ht="14.25" customHeight="1" x14ac:dyDescent="0.3">
      <c r="B312" s="27"/>
      <c r="C312" s="28"/>
      <c r="D312" s="24"/>
      <c r="E312" s="25"/>
      <c r="F312" s="25"/>
      <c r="G312" s="25"/>
      <c r="H312" s="25"/>
      <c r="I312" s="25"/>
      <c r="J312" s="26"/>
      <c r="K312" s="33"/>
      <c r="L312" s="74"/>
      <c r="M312" s="92"/>
      <c r="P312" s="112" t="str">
        <f t="shared" si="31"/>
        <v/>
      </c>
      <c r="T312" s="75" t="e">
        <f t="shared" si="32"/>
        <v>#VALUE!</v>
      </c>
    </row>
    <row r="313" spans="2:20" ht="14.25" customHeight="1" x14ac:dyDescent="0.3">
      <c r="B313" s="27"/>
      <c r="C313" s="28"/>
      <c r="D313" s="24"/>
      <c r="E313" s="25"/>
      <c r="F313" s="25"/>
      <c r="G313" s="25"/>
      <c r="H313" s="25"/>
      <c r="I313" s="25"/>
      <c r="J313" s="26"/>
      <c r="K313" s="33"/>
      <c r="L313" s="74"/>
      <c r="M313" s="92"/>
      <c r="P313" s="112" t="str">
        <f t="shared" si="31"/>
        <v/>
      </c>
      <c r="T313" s="75" t="e">
        <f t="shared" si="32"/>
        <v>#VALUE!</v>
      </c>
    </row>
    <row r="314" spans="2:20" ht="14.25" customHeight="1" x14ac:dyDescent="0.3">
      <c r="B314" s="27"/>
      <c r="C314" s="28"/>
      <c r="D314" s="24"/>
      <c r="E314" s="25"/>
      <c r="F314" s="25"/>
      <c r="G314" s="25"/>
      <c r="H314" s="25"/>
      <c r="I314" s="25"/>
      <c r="J314" s="26"/>
      <c r="K314" s="33"/>
      <c r="L314" s="74"/>
      <c r="M314" s="92"/>
      <c r="P314" s="112" t="str">
        <f t="shared" si="31"/>
        <v/>
      </c>
      <c r="T314" s="75" t="e">
        <f t="shared" si="32"/>
        <v>#VALUE!</v>
      </c>
    </row>
    <row r="315" spans="2:20" ht="14.25" customHeight="1" x14ac:dyDescent="0.3">
      <c r="B315" s="27"/>
      <c r="C315" s="28"/>
      <c r="D315" s="24"/>
      <c r="E315" s="25"/>
      <c r="F315" s="25"/>
      <c r="G315" s="25"/>
      <c r="H315" s="25"/>
      <c r="I315" s="25"/>
      <c r="J315" s="26"/>
      <c r="K315" s="33"/>
      <c r="L315" s="74"/>
      <c r="M315" s="92"/>
      <c r="P315" s="112" t="str">
        <f t="shared" si="31"/>
        <v/>
      </c>
      <c r="T315" s="75" t="e">
        <f t="shared" si="32"/>
        <v>#VALUE!</v>
      </c>
    </row>
    <row r="316" spans="2:20" ht="14.25" customHeight="1" x14ac:dyDescent="0.3">
      <c r="B316" s="27"/>
      <c r="C316" s="28"/>
      <c r="D316" s="24"/>
      <c r="E316" s="25"/>
      <c r="F316" s="25"/>
      <c r="G316" s="25"/>
      <c r="H316" s="25"/>
      <c r="I316" s="25"/>
      <c r="J316" s="26"/>
      <c r="K316" s="33"/>
      <c r="L316" s="74"/>
      <c r="M316" s="92"/>
      <c r="P316" s="112" t="str">
        <f t="shared" si="31"/>
        <v/>
      </c>
      <c r="T316" s="75" t="e">
        <f t="shared" si="32"/>
        <v>#VALUE!</v>
      </c>
    </row>
    <row r="317" spans="2:20" ht="14.25" customHeight="1" x14ac:dyDescent="0.3">
      <c r="B317" s="27"/>
      <c r="C317" s="28"/>
      <c r="D317" s="24"/>
      <c r="E317" s="25"/>
      <c r="F317" s="25"/>
      <c r="G317" s="25"/>
      <c r="H317" s="25"/>
      <c r="I317" s="25"/>
      <c r="J317" s="26"/>
      <c r="K317" s="33"/>
      <c r="L317" s="74"/>
      <c r="M317" s="92"/>
      <c r="P317" s="112" t="str">
        <f t="shared" si="31"/>
        <v/>
      </c>
      <c r="T317" s="75" t="e">
        <f t="shared" si="32"/>
        <v>#VALUE!</v>
      </c>
    </row>
    <row r="318" spans="2:20" ht="14.25" customHeight="1" x14ac:dyDescent="0.3">
      <c r="B318" s="27"/>
      <c r="C318" s="28"/>
      <c r="D318" s="24"/>
      <c r="E318" s="25"/>
      <c r="F318" s="25"/>
      <c r="G318" s="25"/>
      <c r="H318" s="25"/>
      <c r="I318" s="25"/>
      <c r="J318" s="26"/>
      <c r="K318" s="33"/>
      <c r="L318" s="74"/>
      <c r="M318" s="92"/>
      <c r="P318" s="112" t="str">
        <f t="shared" si="31"/>
        <v/>
      </c>
      <c r="T318" s="75" t="e">
        <f t="shared" si="32"/>
        <v>#VALUE!</v>
      </c>
    </row>
    <row r="319" spans="2:20" ht="14.25" customHeight="1" x14ac:dyDescent="0.3">
      <c r="B319" s="27"/>
      <c r="C319" s="28"/>
      <c r="D319" s="24"/>
      <c r="E319" s="25"/>
      <c r="F319" s="25"/>
      <c r="G319" s="25"/>
      <c r="H319" s="25"/>
      <c r="I319" s="25"/>
      <c r="J319" s="26"/>
      <c r="K319" s="33"/>
      <c r="L319" s="74"/>
      <c r="M319" s="92"/>
      <c r="P319" s="112" t="str">
        <f t="shared" si="31"/>
        <v/>
      </c>
      <c r="T319" s="75" t="e">
        <f t="shared" si="32"/>
        <v>#VALUE!</v>
      </c>
    </row>
    <row r="320" spans="2:20" ht="14.25" customHeight="1" x14ac:dyDescent="0.3">
      <c r="B320" s="27"/>
      <c r="C320" s="28"/>
      <c r="D320" s="24"/>
      <c r="E320" s="25"/>
      <c r="F320" s="25"/>
      <c r="G320" s="25"/>
      <c r="H320" s="25"/>
      <c r="I320" s="25"/>
      <c r="J320" s="26"/>
      <c r="K320" s="33"/>
      <c r="L320" s="74"/>
      <c r="M320" s="92"/>
      <c r="P320" s="112" t="str">
        <f t="shared" si="31"/>
        <v/>
      </c>
      <c r="T320" s="75" t="e">
        <f t="shared" si="32"/>
        <v>#VALUE!</v>
      </c>
    </row>
    <row r="321" spans="1:20" ht="14.25" customHeight="1" x14ac:dyDescent="0.3">
      <c r="B321" s="27"/>
      <c r="C321" s="28"/>
      <c r="D321" s="24"/>
      <c r="E321" s="25"/>
      <c r="F321" s="25"/>
      <c r="G321" s="25"/>
      <c r="H321" s="25"/>
      <c r="I321" s="25"/>
      <c r="J321" s="26"/>
      <c r="K321" s="33"/>
      <c r="L321" s="74"/>
      <c r="M321" s="92"/>
      <c r="P321" s="112" t="str">
        <f t="shared" si="31"/>
        <v/>
      </c>
      <c r="T321" s="75" t="e">
        <f t="shared" si="32"/>
        <v>#VALUE!</v>
      </c>
    </row>
    <row r="322" spans="1:20" ht="14.25" customHeight="1" x14ac:dyDescent="0.3">
      <c r="B322" s="27"/>
      <c r="C322" s="28"/>
      <c r="D322" s="24"/>
      <c r="E322" s="25"/>
      <c r="F322" s="25"/>
      <c r="G322" s="25"/>
      <c r="H322" s="25"/>
      <c r="I322" s="25"/>
      <c r="J322" s="26"/>
      <c r="K322" s="33"/>
      <c r="L322" s="74"/>
      <c r="M322" s="92"/>
      <c r="P322" s="112" t="str">
        <f t="shared" si="31"/>
        <v/>
      </c>
      <c r="T322" s="75" t="e">
        <f t="shared" si="32"/>
        <v>#VALUE!</v>
      </c>
    </row>
    <row r="323" spans="1:20" ht="14.25" customHeight="1" x14ac:dyDescent="0.3">
      <c r="B323" s="27"/>
      <c r="C323" s="28"/>
      <c r="D323" s="24"/>
      <c r="E323" s="25"/>
      <c r="F323" s="25"/>
      <c r="G323" s="25"/>
      <c r="H323" s="25"/>
      <c r="I323" s="25"/>
      <c r="J323" s="26"/>
      <c r="K323" s="33"/>
      <c r="L323" s="74"/>
      <c r="M323" s="92"/>
      <c r="P323" s="112" t="str">
        <f t="shared" si="31"/>
        <v/>
      </c>
      <c r="T323" s="75" t="e">
        <f t="shared" si="32"/>
        <v>#VALUE!</v>
      </c>
    </row>
    <row r="324" spans="1:20" ht="14.25" customHeight="1" x14ac:dyDescent="0.3">
      <c r="B324" s="27"/>
      <c r="C324" s="28"/>
      <c r="D324" s="24"/>
      <c r="E324" s="25"/>
      <c r="F324" s="25"/>
      <c r="G324" s="25"/>
      <c r="H324" s="25"/>
      <c r="I324" s="25"/>
      <c r="J324" s="26"/>
      <c r="K324" s="33"/>
      <c r="L324" s="74"/>
      <c r="M324" s="92"/>
      <c r="P324" s="112" t="str">
        <f t="shared" si="31"/>
        <v/>
      </c>
      <c r="T324" s="75" t="e">
        <f t="shared" si="32"/>
        <v>#VALUE!</v>
      </c>
    </row>
    <row r="325" spans="1:20" ht="14.25" customHeight="1" x14ac:dyDescent="0.3">
      <c r="B325" s="27"/>
      <c r="C325" s="28"/>
      <c r="D325" s="24"/>
      <c r="E325" s="25"/>
      <c r="F325" s="25"/>
      <c r="G325" s="25"/>
      <c r="H325" s="25"/>
      <c r="I325" s="25"/>
      <c r="J325" s="26"/>
      <c r="K325" s="33"/>
      <c r="L325" s="74"/>
      <c r="M325" s="92"/>
      <c r="P325" s="112" t="str">
        <f t="shared" si="31"/>
        <v/>
      </c>
      <c r="T325" s="75" t="e">
        <f t="shared" si="32"/>
        <v>#VALUE!</v>
      </c>
    </row>
    <row r="326" spans="1:20" ht="14.25" customHeight="1" x14ac:dyDescent="0.3">
      <c r="B326" s="27"/>
      <c r="C326" s="28"/>
      <c r="D326" s="24"/>
      <c r="E326" s="25"/>
      <c r="F326" s="25"/>
      <c r="G326" s="25"/>
      <c r="H326" s="25"/>
      <c r="I326" s="25"/>
      <c r="J326" s="26"/>
      <c r="K326" s="33"/>
      <c r="L326" s="74"/>
      <c r="M326" s="92"/>
      <c r="P326" s="112" t="str">
        <f t="shared" si="31"/>
        <v/>
      </c>
      <c r="T326" s="75" t="e">
        <f t="shared" si="32"/>
        <v>#VALUE!</v>
      </c>
    </row>
    <row r="327" spans="1:20" ht="14.25" customHeight="1" thickBot="1" x14ac:dyDescent="0.4">
      <c r="B327" s="180"/>
      <c r="C327" s="181"/>
      <c r="D327" s="34"/>
      <c r="E327" s="34"/>
      <c r="F327" s="34"/>
      <c r="G327" s="34"/>
      <c r="H327" s="34"/>
      <c r="I327" s="87"/>
      <c r="J327" s="35"/>
      <c r="K327" s="33"/>
      <c r="L327" s="74"/>
      <c r="M327" s="92"/>
      <c r="P327" s="112" t="str">
        <f t="shared" si="31"/>
        <v/>
      </c>
      <c r="T327" s="75" t="e">
        <f t="shared" si="32"/>
        <v>#VALUE!</v>
      </c>
    </row>
    <row r="328" spans="1:20" ht="14.25" customHeight="1" thickTop="1" x14ac:dyDescent="0.2">
      <c r="A328" s="33"/>
      <c r="B328" s="36"/>
      <c r="C328" s="37"/>
      <c r="D328" s="38"/>
      <c r="E328" s="38"/>
      <c r="F328" s="38"/>
      <c r="G328" s="38"/>
      <c r="H328" s="38"/>
      <c r="I328" s="38"/>
      <c r="J328" s="39"/>
      <c r="K328" s="33"/>
      <c r="L328" s="74"/>
      <c r="M328" s="92"/>
      <c r="P328" s="112" t="str">
        <f t="shared" si="31"/>
        <v/>
      </c>
      <c r="T328" s="75" t="e">
        <f t="shared" si="32"/>
        <v>#VALUE!</v>
      </c>
    </row>
    <row r="329" spans="1:20" x14ac:dyDescent="0.2">
      <c r="B329" s="36"/>
      <c r="C329" s="40"/>
      <c r="D329" s="41"/>
      <c r="E329" s="41"/>
      <c r="F329" s="41"/>
      <c r="G329" s="41"/>
      <c r="H329" s="42"/>
      <c r="I329" s="42"/>
      <c r="J329" s="43"/>
      <c r="L329" s="74"/>
      <c r="M329" s="92"/>
      <c r="P329" s="112" t="str">
        <f t="shared" si="31"/>
        <v/>
      </c>
      <c r="T329" s="75" t="e">
        <f t="shared" si="32"/>
        <v>#VALUE!</v>
      </c>
    </row>
    <row r="330" spans="1:20" x14ac:dyDescent="0.2">
      <c r="B330" s="36"/>
      <c r="C330" s="40"/>
      <c r="D330" s="41"/>
      <c r="E330" s="41"/>
      <c r="F330" s="41"/>
      <c r="G330" s="41"/>
      <c r="H330" s="42"/>
      <c r="I330" s="42"/>
      <c r="J330" s="43"/>
      <c r="L330" s="74"/>
      <c r="M330" s="92"/>
      <c r="P330" s="112" t="str">
        <f t="shared" si="31"/>
        <v/>
      </c>
      <c r="T330" s="75" t="e">
        <f t="shared" si="32"/>
        <v>#VALUE!</v>
      </c>
    </row>
    <row r="331" spans="1:20" x14ac:dyDescent="0.2">
      <c r="B331" s="36"/>
      <c r="C331" s="40"/>
      <c r="D331" s="41"/>
      <c r="E331" s="41"/>
      <c r="F331" s="41"/>
      <c r="G331" s="41"/>
      <c r="H331" s="42"/>
      <c r="I331" s="42"/>
      <c r="J331" s="43"/>
      <c r="L331" s="74"/>
      <c r="M331" s="92"/>
      <c r="P331" s="112" t="str">
        <f t="shared" si="31"/>
        <v/>
      </c>
      <c r="T331" s="75" t="e">
        <f t="shared" si="32"/>
        <v>#VALUE!</v>
      </c>
    </row>
    <row r="332" spans="1:20" x14ac:dyDescent="0.2">
      <c r="B332" s="36"/>
      <c r="C332" s="40"/>
      <c r="D332" s="41"/>
      <c r="E332" s="41"/>
      <c r="F332" s="41"/>
      <c r="G332" s="41"/>
      <c r="H332" s="42"/>
      <c r="I332" s="42"/>
      <c r="J332" s="43"/>
      <c r="L332" s="74"/>
      <c r="M332" s="92"/>
      <c r="P332" s="112" t="str">
        <f t="shared" si="31"/>
        <v/>
      </c>
      <c r="T332" s="75" t="e">
        <f t="shared" si="32"/>
        <v>#VALUE!</v>
      </c>
    </row>
    <row r="333" spans="1:20" x14ac:dyDescent="0.2">
      <c r="B333" s="36"/>
      <c r="C333" s="40"/>
      <c r="D333" s="41"/>
      <c r="E333" s="41"/>
      <c r="F333" s="41"/>
      <c r="G333" s="41"/>
      <c r="H333" s="42"/>
      <c r="I333" s="42"/>
      <c r="J333" s="43"/>
      <c r="L333" s="74"/>
      <c r="M333" s="92"/>
      <c r="P333" s="112" t="str">
        <f t="shared" si="31"/>
        <v/>
      </c>
      <c r="T333" s="75" t="e">
        <f t="shared" si="32"/>
        <v>#VALUE!</v>
      </c>
    </row>
    <row r="334" spans="1:20" x14ac:dyDescent="0.2">
      <c r="B334" s="36"/>
      <c r="C334" s="40"/>
      <c r="D334" s="41"/>
      <c r="E334" s="41"/>
      <c r="F334" s="41"/>
      <c r="G334" s="41"/>
      <c r="H334" s="42"/>
      <c r="I334" s="42"/>
      <c r="J334" s="43"/>
      <c r="L334" s="74"/>
      <c r="M334" s="92"/>
      <c r="P334" s="112" t="str">
        <f t="shared" si="31"/>
        <v/>
      </c>
      <c r="T334" s="75" t="e">
        <f t="shared" si="32"/>
        <v>#VALUE!</v>
      </c>
    </row>
    <row r="335" spans="1:20" x14ac:dyDescent="0.2">
      <c r="B335" s="36"/>
      <c r="C335" s="40"/>
      <c r="D335" s="41"/>
      <c r="E335" s="41"/>
      <c r="F335" s="41"/>
      <c r="G335" s="41"/>
      <c r="H335" s="42"/>
      <c r="I335" s="42"/>
      <c r="J335" s="43"/>
      <c r="L335" s="74"/>
      <c r="M335" s="92"/>
      <c r="P335" s="112" t="str">
        <f t="shared" si="31"/>
        <v/>
      </c>
      <c r="T335" s="75" t="e">
        <f t="shared" si="32"/>
        <v>#VALUE!</v>
      </c>
    </row>
    <row r="336" spans="1:20" x14ac:dyDescent="0.2">
      <c r="B336" s="36"/>
      <c r="C336" s="40"/>
      <c r="D336" s="41"/>
      <c r="E336" s="41"/>
      <c r="F336" s="41"/>
      <c r="G336" s="41"/>
      <c r="H336" s="42"/>
      <c r="I336" s="42"/>
      <c r="J336" s="43"/>
      <c r="L336" s="74"/>
      <c r="M336" s="92"/>
      <c r="P336" s="112" t="str">
        <f t="shared" si="31"/>
        <v/>
      </c>
      <c r="T336" s="75" t="e">
        <f t="shared" si="32"/>
        <v>#VALUE!</v>
      </c>
    </row>
    <row r="337" spans="2:20" x14ac:dyDescent="0.2">
      <c r="B337" s="36"/>
      <c r="C337" s="40"/>
      <c r="D337" s="41"/>
      <c r="E337" s="41"/>
      <c r="F337" s="41"/>
      <c r="G337" s="41"/>
      <c r="H337" s="42"/>
      <c r="I337" s="42"/>
      <c r="J337" s="43"/>
      <c r="L337" s="74"/>
      <c r="M337" s="92"/>
      <c r="P337" s="112" t="str">
        <f t="shared" si="31"/>
        <v/>
      </c>
      <c r="T337" s="75" t="e">
        <f t="shared" si="32"/>
        <v>#VALUE!</v>
      </c>
    </row>
    <row r="338" spans="2:20" x14ac:dyDescent="0.2">
      <c r="B338" s="36"/>
      <c r="C338" s="40"/>
      <c r="D338" s="41"/>
      <c r="E338" s="41"/>
      <c r="F338" s="41"/>
      <c r="G338" s="41"/>
      <c r="H338" s="42"/>
      <c r="I338" s="42"/>
      <c r="J338" s="43"/>
      <c r="L338" s="74"/>
      <c r="M338" s="92"/>
      <c r="P338" s="112" t="str">
        <f t="shared" si="31"/>
        <v/>
      </c>
      <c r="T338" s="75" t="e">
        <f t="shared" si="32"/>
        <v>#VALUE!</v>
      </c>
    </row>
    <row r="339" spans="2:20" x14ac:dyDescent="0.2">
      <c r="B339" s="36"/>
      <c r="C339" s="40"/>
      <c r="D339" s="41"/>
      <c r="E339" s="41"/>
      <c r="F339" s="41"/>
      <c r="G339" s="41"/>
      <c r="H339" s="42"/>
      <c r="I339" s="42"/>
      <c r="J339" s="43"/>
      <c r="L339" s="74"/>
      <c r="M339" s="92"/>
      <c r="P339" s="112" t="str">
        <f t="shared" si="31"/>
        <v/>
      </c>
      <c r="T339" s="75" t="e">
        <f t="shared" si="32"/>
        <v>#VALUE!</v>
      </c>
    </row>
    <row r="340" spans="2:20" x14ac:dyDescent="0.2">
      <c r="B340" s="36"/>
      <c r="C340" s="40"/>
      <c r="D340" s="41"/>
      <c r="E340" s="41"/>
      <c r="F340" s="41"/>
      <c r="G340" s="41"/>
      <c r="H340" s="42"/>
      <c r="I340" s="42"/>
      <c r="J340" s="43"/>
      <c r="L340" s="74"/>
      <c r="M340" s="92"/>
      <c r="P340" s="112" t="str">
        <f t="shared" si="31"/>
        <v/>
      </c>
      <c r="T340" s="75" t="e">
        <f t="shared" si="32"/>
        <v>#VALUE!</v>
      </c>
    </row>
    <row r="341" spans="2:20" x14ac:dyDescent="0.2">
      <c r="B341" s="36"/>
      <c r="C341" s="40"/>
      <c r="D341" s="41"/>
      <c r="E341" s="41"/>
      <c r="F341" s="41"/>
      <c r="G341" s="41"/>
      <c r="H341" s="42"/>
      <c r="I341" s="42"/>
      <c r="J341" s="43"/>
      <c r="L341" s="74"/>
      <c r="M341" s="92"/>
      <c r="P341" s="112" t="str">
        <f t="shared" si="31"/>
        <v/>
      </c>
      <c r="T341" s="75" t="e">
        <f t="shared" si="32"/>
        <v>#VALUE!</v>
      </c>
    </row>
    <row r="342" spans="2:20" x14ac:dyDescent="0.2">
      <c r="B342" s="36"/>
      <c r="C342" s="40"/>
      <c r="D342" s="41"/>
      <c r="E342" s="41"/>
      <c r="F342" s="41"/>
      <c r="G342" s="41"/>
      <c r="H342" s="42"/>
      <c r="I342" s="42"/>
      <c r="J342" s="43"/>
      <c r="L342" s="74"/>
      <c r="M342" s="92"/>
      <c r="P342" s="112" t="str">
        <f t="shared" si="31"/>
        <v/>
      </c>
      <c r="T342" s="75" t="e">
        <f t="shared" si="32"/>
        <v>#VALUE!</v>
      </c>
    </row>
    <row r="343" spans="2:20" x14ac:dyDescent="0.2">
      <c r="B343" s="36"/>
      <c r="C343" s="40"/>
      <c r="D343" s="41"/>
      <c r="E343" s="41"/>
      <c r="F343" s="41"/>
      <c r="G343" s="41"/>
      <c r="H343" s="42"/>
      <c r="I343" s="42"/>
      <c r="J343" s="43"/>
      <c r="L343" s="74"/>
      <c r="M343" s="92"/>
      <c r="P343" s="112" t="str">
        <f t="shared" si="31"/>
        <v/>
      </c>
      <c r="T343" s="75" t="e">
        <f t="shared" si="32"/>
        <v>#VALUE!</v>
      </c>
    </row>
    <row r="344" spans="2:20" x14ac:dyDescent="0.2">
      <c r="B344" s="36"/>
      <c r="C344" s="40"/>
      <c r="D344" s="41"/>
      <c r="E344" s="41"/>
      <c r="F344" s="41"/>
      <c r="G344" s="41"/>
      <c r="H344" s="42"/>
      <c r="I344" s="42"/>
      <c r="J344" s="43"/>
      <c r="L344" s="74"/>
      <c r="M344" s="92"/>
      <c r="P344" s="112" t="str">
        <f t="shared" si="31"/>
        <v/>
      </c>
      <c r="T344" s="75" t="e">
        <f t="shared" si="32"/>
        <v>#VALUE!</v>
      </c>
    </row>
    <row r="345" spans="2:20" x14ac:dyDescent="0.2">
      <c r="B345" s="36"/>
      <c r="C345" s="40"/>
      <c r="D345" s="41"/>
      <c r="E345" s="41"/>
      <c r="F345" s="41"/>
      <c r="G345" s="41"/>
      <c r="H345" s="42"/>
      <c r="I345" s="42"/>
      <c r="J345" s="43"/>
      <c r="L345" s="74"/>
      <c r="M345" s="92"/>
      <c r="P345" s="112" t="str">
        <f t="shared" si="31"/>
        <v/>
      </c>
      <c r="T345" s="75" t="e">
        <f t="shared" si="32"/>
        <v>#VALUE!</v>
      </c>
    </row>
    <row r="346" spans="2:20" x14ac:dyDescent="0.2">
      <c r="B346" s="36"/>
      <c r="C346" s="40"/>
      <c r="D346" s="41"/>
      <c r="E346" s="41"/>
      <c r="F346" s="41"/>
      <c r="G346" s="41"/>
      <c r="H346" s="42"/>
      <c r="I346" s="42"/>
      <c r="J346" s="43"/>
      <c r="L346" s="74"/>
      <c r="M346" s="92"/>
      <c r="P346" s="112" t="str">
        <f t="shared" si="31"/>
        <v/>
      </c>
      <c r="T346" s="75" t="e">
        <f t="shared" si="32"/>
        <v>#VALUE!</v>
      </c>
    </row>
    <row r="347" spans="2:20" x14ac:dyDescent="0.2">
      <c r="B347" s="36"/>
      <c r="C347" s="40"/>
      <c r="D347" s="41"/>
      <c r="E347" s="41"/>
      <c r="F347" s="41"/>
      <c r="G347" s="41"/>
      <c r="H347" s="42"/>
      <c r="I347" s="42"/>
      <c r="J347" s="43"/>
      <c r="L347" s="74"/>
      <c r="M347" s="92"/>
      <c r="P347" s="112" t="str">
        <f t="shared" ref="P347:P381" si="33">IF(B347="","",M347)</f>
        <v/>
      </c>
      <c r="T347" s="75" t="e">
        <f t="shared" ref="T347:T410" si="34">P347+S347</f>
        <v>#VALUE!</v>
      </c>
    </row>
    <row r="348" spans="2:20" x14ac:dyDescent="0.2">
      <c r="B348" s="36"/>
      <c r="C348" s="40"/>
      <c r="D348" s="41"/>
      <c r="E348" s="41"/>
      <c r="F348" s="41"/>
      <c r="G348" s="41"/>
      <c r="H348" s="42"/>
      <c r="I348" s="42"/>
      <c r="J348" s="43"/>
      <c r="L348" s="74"/>
      <c r="M348" s="92"/>
      <c r="P348" s="112" t="str">
        <f t="shared" si="33"/>
        <v/>
      </c>
      <c r="T348" s="75" t="e">
        <f t="shared" si="34"/>
        <v>#VALUE!</v>
      </c>
    </row>
    <row r="349" spans="2:20" x14ac:dyDescent="0.2">
      <c r="B349" s="36"/>
      <c r="C349" s="40"/>
      <c r="D349" s="41"/>
      <c r="E349" s="41"/>
      <c r="F349" s="41"/>
      <c r="G349" s="41"/>
      <c r="H349" s="42"/>
      <c r="I349" s="42"/>
      <c r="J349" s="43"/>
      <c r="L349" s="74"/>
      <c r="M349" s="92"/>
      <c r="P349" s="112" t="str">
        <f t="shared" si="33"/>
        <v/>
      </c>
      <c r="T349" s="75" t="e">
        <f t="shared" si="34"/>
        <v>#VALUE!</v>
      </c>
    </row>
    <row r="350" spans="2:20" x14ac:dyDescent="0.2">
      <c r="B350" s="36"/>
      <c r="C350" s="40"/>
      <c r="D350" s="41"/>
      <c r="E350" s="41"/>
      <c r="F350" s="41"/>
      <c r="G350" s="41"/>
      <c r="H350" s="42"/>
      <c r="I350" s="42"/>
      <c r="J350" s="43"/>
      <c r="L350" s="74"/>
      <c r="M350" s="92"/>
      <c r="P350" s="112" t="str">
        <f t="shared" si="33"/>
        <v/>
      </c>
      <c r="T350" s="75" t="e">
        <f t="shared" si="34"/>
        <v>#VALUE!</v>
      </c>
    </row>
    <row r="351" spans="2:20" x14ac:dyDescent="0.2">
      <c r="B351" s="36"/>
      <c r="C351" s="40"/>
      <c r="D351" s="41"/>
      <c r="E351" s="41"/>
      <c r="F351" s="41"/>
      <c r="G351" s="41"/>
      <c r="H351" s="42"/>
      <c r="I351" s="42"/>
      <c r="J351" s="43"/>
      <c r="L351" s="74"/>
      <c r="M351" s="92"/>
      <c r="P351" s="112" t="str">
        <f t="shared" si="33"/>
        <v/>
      </c>
      <c r="T351" s="75" t="e">
        <f t="shared" si="34"/>
        <v>#VALUE!</v>
      </c>
    </row>
    <row r="352" spans="2:20" x14ac:dyDescent="0.2">
      <c r="B352" s="36"/>
      <c r="C352" s="40"/>
      <c r="D352" s="41"/>
      <c r="E352" s="41"/>
      <c r="F352" s="41"/>
      <c r="G352" s="41"/>
      <c r="H352" s="42"/>
      <c r="I352" s="42"/>
      <c r="J352" s="43"/>
      <c r="L352" s="74"/>
      <c r="M352" s="92"/>
      <c r="P352" s="112" t="str">
        <f t="shared" si="33"/>
        <v/>
      </c>
      <c r="T352" s="75" t="e">
        <f t="shared" si="34"/>
        <v>#VALUE!</v>
      </c>
    </row>
    <row r="353" spans="2:20" x14ac:dyDescent="0.2">
      <c r="B353" s="36"/>
      <c r="C353" s="40"/>
      <c r="D353" s="41"/>
      <c r="E353" s="41"/>
      <c r="F353" s="41"/>
      <c r="G353" s="41"/>
      <c r="H353" s="42"/>
      <c r="I353" s="42"/>
      <c r="J353" s="43"/>
      <c r="L353" s="74"/>
      <c r="M353" s="92"/>
      <c r="P353" s="112" t="str">
        <f t="shared" si="33"/>
        <v/>
      </c>
      <c r="T353" s="75" t="e">
        <f t="shared" si="34"/>
        <v>#VALUE!</v>
      </c>
    </row>
    <row r="354" spans="2:20" x14ac:dyDescent="0.2">
      <c r="B354" s="36"/>
      <c r="C354" s="40"/>
      <c r="D354" s="41"/>
      <c r="E354" s="41"/>
      <c r="F354" s="41"/>
      <c r="G354" s="41"/>
      <c r="H354" s="42"/>
      <c r="I354" s="42"/>
      <c r="J354" s="43"/>
      <c r="L354" s="74"/>
      <c r="M354" s="92"/>
      <c r="P354" s="112" t="str">
        <f t="shared" si="33"/>
        <v/>
      </c>
      <c r="T354" s="75" t="e">
        <f t="shared" si="34"/>
        <v>#VALUE!</v>
      </c>
    </row>
    <row r="355" spans="2:20" x14ac:dyDescent="0.2">
      <c r="B355" s="36"/>
      <c r="C355" s="40"/>
      <c r="D355" s="41"/>
      <c r="E355" s="41"/>
      <c r="F355" s="41"/>
      <c r="G355" s="41"/>
      <c r="H355" s="42"/>
      <c r="I355" s="42"/>
      <c r="J355" s="43"/>
      <c r="L355" s="74"/>
      <c r="M355" s="92"/>
      <c r="P355" s="112" t="str">
        <f t="shared" si="33"/>
        <v/>
      </c>
      <c r="T355" s="75" t="e">
        <f t="shared" si="34"/>
        <v>#VALUE!</v>
      </c>
    </row>
    <row r="356" spans="2:20" x14ac:dyDescent="0.2">
      <c r="B356" s="36"/>
      <c r="C356" s="40"/>
      <c r="D356" s="41"/>
      <c r="E356" s="41"/>
      <c r="F356" s="41"/>
      <c r="G356" s="41"/>
      <c r="H356" s="42"/>
      <c r="I356" s="42"/>
      <c r="J356" s="43"/>
      <c r="L356" s="74"/>
      <c r="M356" s="92"/>
      <c r="P356" s="112" t="str">
        <f t="shared" si="33"/>
        <v/>
      </c>
      <c r="T356" s="75" t="e">
        <f t="shared" si="34"/>
        <v>#VALUE!</v>
      </c>
    </row>
    <row r="357" spans="2:20" x14ac:dyDescent="0.2">
      <c r="B357" s="36"/>
      <c r="C357" s="40"/>
      <c r="D357" s="41"/>
      <c r="E357" s="41"/>
      <c r="F357" s="41"/>
      <c r="G357" s="41"/>
      <c r="H357" s="42"/>
      <c r="I357" s="42"/>
      <c r="J357" s="43"/>
      <c r="L357" s="74"/>
      <c r="M357" s="92"/>
      <c r="P357" s="112" t="str">
        <f t="shared" si="33"/>
        <v/>
      </c>
      <c r="T357" s="75" t="e">
        <f t="shared" si="34"/>
        <v>#VALUE!</v>
      </c>
    </row>
    <row r="358" spans="2:20" x14ac:dyDescent="0.2">
      <c r="B358" s="36"/>
      <c r="C358" s="40"/>
      <c r="D358" s="41"/>
      <c r="E358" s="41"/>
      <c r="F358" s="41"/>
      <c r="G358" s="41"/>
      <c r="H358" s="42"/>
      <c r="I358" s="42"/>
      <c r="J358" s="43"/>
      <c r="L358" s="74"/>
      <c r="M358" s="92"/>
      <c r="P358" s="112" t="str">
        <f t="shared" si="33"/>
        <v/>
      </c>
      <c r="T358" s="75" t="e">
        <f t="shared" si="34"/>
        <v>#VALUE!</v>
      </c>
    </row>
    <row r="359" spans="2:20" x14ac:dyDescent="0.2">
      <c r="B359" s="36"/>
      <c r="C359" s="40"/>
      <c r="D359" s="41"/>
      <c r="E359" s="41"/>
      <c r="F359" s="41"/>
      <c r="G359" s="41"/>
      <c r="H359" s="42"/>
      <c r="I359" s="42"/>
      <c r="J359" s="43"/>
      <c r="L359" s="74"/>
      <c r="M359" s="92"/>
      <c r="P359" s="112" t="str">
        <f t="shared" si="33"/>
        <v/>
      </c>
      <c r="T359" s="75" t="e">
        <f t="shared" si="34"/>
        <v>#VALUE!</v>
      </c>
    </row>
    <row r="360" spans="2:20" x14ac:dyDescent="0.2">
      <c r="B360" s="36"/>
      <c r="C360" s="40"/>
      <c r="D360" s="41"/>
      <c r="E360" s="41"/>
      <c r="F360" s="41"/>
      <c r="G360" s="41"/>
      <c r="H360" s="42"/>
      <c r="I360" s="42"/>
      <c r="J360" s="43"/>
      <c r="L360" s="74"/>
      <c r="M360" s="92"/>
      <c r="P360" s="112" t="str">
        <f t="shared" si="33"/>
        <v/>
      </c>
      <c r="T360" s="75" t="e">
        <f t="shared" si="34"/>
        <v>#VALUE!</v>
      </c>
    </row>
    <row r="361" spans="2:20" x14ac:dyDescent="0.2">
      <c r="B361" s="36"/>
      <c r="C361" s="40"/>
      <c r="D361" s="41"/>
      <c r="E361" s="41"/>
      <c r="F361" s="41"/>
      <c r="G361" s="41"/>
      <c r="H361" s="42"/>
      <c r="I361" s="42"/>
      <c r="J361" s="43"/>
      <c r="L361" s="74"/>
      <c r="M361" s="92"/>
      <c r="P361" s="112" t="str">
        <f t="shared" si="33"/>
        <v/>
      </c>
      <c r="T361" s="75" t="e">
        <f t="shared" si="34"/>
        <v>#VALUE!</v>
      </c>
    </row>
    <row r="362" spans="2:20" x14ac:dyDescent="0.2">
      <c r="B362" s="36"/>
      <c r="C362" s="40"/>
      <c r="D362" s="41"/>
      <c r="E362" s="41"/>
      <c r="F362" s="41"/>
      <c r="G362" s="41"/>
      <c r="H362" s="42"/>
      <c r="I362" s="42"/>
      <c r="J362" s="43"/>
      <c r="L362" s="74"/>
      <c r="M362" s="92"/>
      <c r="P362" s="112" t="str">
        <f t="shared" si="33"/>
        <v/>
      </c>
      <c r="T362" s="75" t="e">
        <f t="shared" si="34"/>
        <v>#VALUE!</v>
      </c>
    </row>
    <row r="363" spans="2:20" x14ac:dyDescent="0.2">
      <c r="B363" s="36"/>
      <c r="C363" s="40"/>
      <c r="D363" s="41"/>
      <c r="E363" s="41"/>
      <c r="F363" s="41"/>
      <c r="G363" s="41"/>
      <c r="H363" s="42"/>
      <c r="I363" s="42"/>
      <c r="J363" s="43"/>
      <c r="L363" s="74"/>
      <c r="M363" s="92"/>
      <c r="P363" s="112" t="str">
        <f t="shared" si="33"/>
        <v/>
      </c>
      <c r="T363" s="75" t="e">
        <f t="shared" si="34"/>
        <v>#VALUE!</v>
      </c>
    </row>
    <row r="364" spans="2:20" x14ac:dyDescent="0.2">
      <c r="B364" s="36"/>
      <c r="C364" s="40"/>
      <c r="D364" s="41"/>
      <c r="E364" s="41"/>
      <c r="F364" s="41"/>
      <c r="G364" s="41"/>
      <c r="H364" s="42"/>
      <c r="I364" s="42"/>
      <c r="J364" s="43"/>
      <c r="L364" s="74"/>
      <c r="M364" s="92"/>
      <c r="P364" s="112" t="str">
        <f t="shared" si="33"/>
        <v/>
      </c>
      <c r="T364" s="75" t="e">
        <f t="shared" si="34"/>
        <v>#VALUE!</v>
      </c>
    </row>
    <row r="365" spans="2:20" x14ac:dyDescent="0.2">
      <c r="B365" s="36"/>
      <c r="C365" s="40"/>
      <c r="D365" s="41"/>
      <c r="E365" s="41"/>
      <c r="F365" s="41"/>
      <c r="G365" s="41"/>
      <c r="H365" s="42"/>
      <c r="I365" s="42"/>
      <c r="J365" s="43"/>
      <c r="L365" s="74"/>
      <c r="M365" s="92"/>
      <c r="P365" s="112" t="str">
        <f t="shared" si="33"/>
        <v/>
      </c>
      <c r="T365" s="75" t="e">
        <f t="shared" si="34"/>
        <v>#VALUE!</v>
      </c>
    </row>
    <row r="366" spans="2:20" x14ac:dyDescent="0.2">
      <c r="B366" s="36"/>
      <c r="C366" s="40"/>
      <c r="D366" s="41"/>
      <c r="E366" s="41"/>
      <c r="F366" s="41"/>
      <c r="G366" s="41"/>
      <c r="H366" s="42"/>
      <c r="I366" s="42"/>
      <c r="J366" s="43"/>
      <c r="L366" s="74"/>
      <c r="M366" s="92"/>
      <c r="P366" s="112" t="str">
        <f t="shared" si="33"/>
        <v/>
      </c>
      <c r="T366" s="75" t="e">
        <f t="shared" si="34"/>
        <v>#VALUE!</v>
      </c>
    </row>
    <row r="367" spans="2:20" x14ac:dyDescent="0.2">
      <c r="B367" s="36"/>
      <c r="C367" s="40"/>
      <c r="D367" s="41"/>
      <c r="E367" s="41"/>
      <c r="F367" s="41"/>
      <c r="G367" s="41"/>
      <c r="H367" s="42"/>
      <c r="I367" s="42"/>
      <c r="J367" s="43"/>
      <c r="L367" s="74"/>
      <c r="M367" s="92"/>
      <c r="P367" s="112" t="str">
        <f t="shared" si="33"/>
        <v/>
      </c>
      <c r="T367" s="75" t="e">
        <f t="shared" si="34"/>
        <v>#VALUE!</v>
      </c>
    </row>
    <row r="368" spans="2:20" x14ac:dyDescent="0.2">
      <c r="B368" s="36"/>
      <c r="C368" s="40"/>
      <c r="D368" s="41"/>
      <c r="E368" s="41"/>
      <c r="F368" s="41"/>
      <c r="G368" s="41"/>
      <c r="H368" s="42"/>
      <c r="I368" s="42"/>
      <c r="J368" s="43"/>
      <c r="L368" s="74"/>
      <c r="M368" s="92"/>
      <c r="P368" s="112" t="str">
        <f t="shared" si="33"/>
        <v/>
      </c>
      <c r="T368" s="75" t="e">
        <f t="shared" si="34"/>
        <v>#VALUE!</v>
      </c>
    </row>
    <row r="369" spans="2:20" x14ac:dyDescent="0.2">
      <c r="B369" s="36"/>
      <c r="C369" s="40"/>
      <c r="D369" s="41"/>
      <c r="E369" s="41"/>
      <c r="F369" s="41"/>
      <c r="G369" s="41"/>
      <c r="H369" s="42"/>
      <c r="I369" s="42"/>
      <c r="J369" s="43"/>
      <c r="L369" s="74"/>
      <c r="M369" s="92"/>
      <c r="P369" s="112" t="str">
        <f t="shared" si="33"/>
        <v/>
      </c>
      <c r="T369" s="75" t="e">
        <f t="shared" si="34"/>
        <v>#VALUE!</v>
      </c>
    </row>
    <row r="370" spans="2:20" x14ac:dyDescent="0.2">
      <c r="B370" s="36"/>
      <c r="C370" s="40"/>
      <c r="D370" s="41"/>
      <c r="E370" s="41"/>
      <c r="F370" s="41"/>
      <c r="G370" s="41"/>
      <c r="H370" s="42"/>
      <c r="I370" s="42"/>
      <c r="J370" s="43"/>
      <c r="L370" s="74"/>
      <c r="M370" s="92"/>
      <c r="P370" s="112" t="str">
        <f t="shared" si="33"/>
        <v/>
      </c>
      <c r="T370" s="75" t="e">
        <f t="shared" si="34"/>
        <v>#VALUE!</v>
      </c>
    </row>
    <row r="371" spans="2:20" x14ac:dyDescent="0.2">
      <c r="B371" s="36"/>
      <c r="C371" s="40"/>
      <c r="D371" s="41"/>
      <c r="E371" s="41"/>
      <c r="F371" s="41"/>
      <c r="G371" s="41"/>
      <c r="H371" s="42"/>
      <c r="I371" s="42"/>
      <c r="J371" s="43"/>
      <c r="L371" s="74"/>
      <c r="M371" s="92"/>
      <c r="P371" s="112" t="str">
        <f t="shared" si="33"/>
        <v/>
      </c>
      <c r="T371" s="75" t="e">
        <f t="shared" si="34"/>
        <v>#VALUE!</v>
      </c>
    </row>
    <row r="372" spans="2:20" x14ac:dyDescent="0.2">
      <c r="B372" s="36"/>
      <c r="C372" s="40"/>
      <c r="D372" s="41"/>
      <c r="E372" s="41"/>
      <c r="F372" s="41"/>
      <c r="G372" s="41"/>
      <c r="H372" s="42"/>
      <c r="I372" s="42"/>
      <c r="J372" s="43"/>
      <c r="L372" s="74"/>
      <c r="M372" s="92"/>
      <c r="P372" s="112" t="str">
        <f t="shared" si="33"/>
        <v/>
      </c>
      <c r="T372" s="75" t="e">
        <f t="shared" si="34"/>
        <v>#VALUE!</v>
      </c>
    </row>
    <row r="373" spans="2:20" x14ac:dyDescent="0.2">
      <c r="B373" s="36"/>
      <c r="C373" s="40"/>
      <c r="D373" s="41"/>
      <c r="E373" s="41"/>
      <c r="F373" s="41"/>
      <c r="G373" s="41"/>
      <c r="H373" s="42"/>
      <c r="I373" s="42"/>
      <c r="J373" s="43"/>
      <c r="L373" s="74"/>
      <c r="M373" s="92"/>
      <c r="P373" s="112" t="str">
        <f t="shared" si="33"/>
        <v/>
      </c>
      <c r="T373" s="75" t="e">
        <f t="shared" si="34"/>
        <v>#VALUE!</v>
      </c>
    </row>
    <row r="374" spans="2:20" x14ac:dyDescent="0.2">
      <c r="B374" s="36"/>
      <c r="C374" s="40"/>
      <c r="D374" s="41"/>
      <c r="E374" s="41"/>
      <c r="F374" s="41"/>
      <c r="G374" s="41"/>
      <c r="H374" s="42"/>
      <c r="I374" s="42"/>
      <c r="J374" s="43"/>
      <c r="L374" s="74"/>
      <c r="M374" s="92"/>
      <c r="P374" s="112" t="str">
        <f t="shared" si="33"/>
        <v/>
      </c>
      <c r="T374" s="75" t="e">
        <f t="shared" si="34"/>
        <v>#VALUE!</v>
      </c>
    </row>
    <row r="375" spans="2:20" x14ac:dyDescent="0.2">
      <c r="B375" s="36"/>
      <c r="C375" s="40"/>
      <c r="D375" s="41"/>
      <c r="E375" s="41"/>
      <c r="F375" s="41"/>
      <c r="G375" s="41"/>
      <c r="H375" s="42"/>
      <c r="I375" s="42"/>
      <c r="J375" s="43"/>
      <c r="L375" s="74"/>
      <c r="M375" s="92"/>
      <c r="P375" s="112" t="str">
        <f t="shared" si="33"/>
        <v/>
      </c>
      <c r="T375" s="75" t="e">
        <f t="shared" si="34"/>
        <v>#VALUE!</v>
      </c>
    </row>
    <row r="376" spans="2:20" x14ac:dyDescent="0.2">
      <c r="B376" s="36"/>
      <c r="C376" s="40"/>
      <c r="D376" s="41"/>
      <c r="E376" s="41"/>
      <c r="F376" s="41"/>
      <c r="G376" s="41"/>
      <c r="H376" s="42"/>
      <c r="I376" s="42"/>
      <c r="J376" s="43"/>
      <c r="L376" s="74"/>
      <c r="M376" s="92"/>
      <c r="P376" s="112" t="str">
        <f t="shared" si="33"/>
        <v/>
      </c>
      <c r="T376" s="75" t="e">
        <f t="shared" si="34"/>
        <v>#VALUE!</v>
      </c>
    </row>
    <row r="377" spans="2:20" x14ac:dyDescent="0.2">
      <c r="B377" s="36"/>
      <c r="C377" s="40"/>
      <c r="D377" s="41"/>
      <c r="E377" s="41"/>
      <c r="F377" s="41"/>
      <c r="G377" s="41"/>
      <c r="H377" s="42"/>
      <c r="I377" s="42"/>
      <c r="J377" s="43"/>
      <c r="L377" s="74"/>
      <c r="M377" s="92"/>
      <c r="P377" s="112" t="str">
        <f t="shared" si="33"/>
        <v/>
      </c>
      <c r="T377" s="75" t="e">
        <f t="shared" si="34"/>
        <v>#VALUE!</v>
      </c>
    </row>
    <row r="378" spans="2:20" x14ac:dyDescent="0.2">
      <c r="B378" s="36"/>
      <c r="C378" s="40"/>
      <c r="D378" s="41"/>
      <c r="E378" s="41"/>
      <c r="F378" s="41"/>
      <c r="G378" s="41"/>
      <c r="H378" s="42"/>
      <c r="I378" s="42"/>
      <c r="J378" s="43"/>
      <c r="L378" s="74"/>
      <c r="M378" s="92"/>
      <c r="P378" s="112" t="str">
        <f t="shared" si="33"/>
        <v/>
      </c>
      <c r="T378" s="75" t="e">
        <f t="shared" si="34"/>
        <v>#VALUE!</v>
      </c>
    </row>
    <row r="379" spans="2:20" x14ac:dyDescent="0.2">
      <c r="B379" s="36"/>
      <c r="C379" s="40"/>
      <c r="D379" s="41"/>
      <c r="E379" s="41"/>
      <c r="F379" s="41"/>
      <c r="G379" s="41"/>
      <c r="H379" s="42"/>
      <c r="I379" s="42"/>
      <c r="J379" s="43"/>
      <c r="L379" s="74"/>
      <c r="M379" s="92"/>
      <c r="P379" s="112" t="str">
        <f t="shared" si="33"/>
        <v/>
      </c>
      <c r="T379" s="75" t="e">
        <f t="shared" si="34"/>
        <v>#VALUE!</v>
      </c>
    </row>
    <row r="380" spans="2:20" x14ac:dyDescent="0.2">
      <c r="B380" s="36"/>
      <c r="C380" s="40"/>
      <c r="D380" s="41"/>
      <c r="E380" s="41"/>
      <c r="F380" s="41"/>
      <c r="G380" s="41"/>
      <c r="H380" s="42"/>
      <c r="I380" s="42"/>
      <c r="J380" s="43"/>
      <c r="L380" s="74"/>
      <c r="M380" s="92"/>
      <c r="P380" s="112" t="str">
        <f t="shared" si="33"/>
        <v/>
      </c>
      <c r="T380" s="75" t="e">
        <f t="shared" si="34"/>
        <v>#VALUE!</v>
      </c>
    </row>
    <row r="381" spans="2:20" x14ac:dyDescent="0.2">
      <c r="B381" s="36"/>
      <c r="C381" s="40"/>
      <c r="D381" s="41"/>
      <c r="E381" s="41"/>
      <c r="F381" s="41"/>
      <c r="G381" s="41"/>
      <c r="H381" s="42"/>
      <c r="I381" s="42"/>
      <c r="J381" s="43"/>
      <c r="L381" s="74"/>
      <c r="M381" s="92"/>
      <c r="P381" s="112" t="str">
        <f t="shared" si="33"/>
        <v/>
      </c>
      <c r="T381" s="75" t="e">
        <f t="shared" si="34"/>
        <v>#VALUE!</v>
      </c>
    </row>
    <row r="382" spans="2:20" x14ac:dyDescent="0.2">
      <c r="B382" s="36"/>
      <c r="C382" s="40"/>
      <c r="D382" s="41"/>
      <c r="E382" s="41"/>
      <c r="F382" s="41"/>
      <c r="G382" s="41"/>
      <c r="H382" s="42"/>
      <c r="I382" s="42"/>
      <c r="J382" s="43"/>
      <c r="L382" s="74"/>
      <c r="M382" s="92"/>
      <c r="P382" s="77"/>
      <c r="T382" s="75">
        <f t="shared" si="34"/>
        <v>0</v>
      </c>
    </row>
    <row r="383" spans="2:20" x14ac:dyDescent="0.2">
      <c r="B383" s="36"/>
      <c r="C383" s="40"/>
      <c r="D383" s="41"/>
      <c r="E383" s="41"/>
      <c r="F383" s="41"/>
      <c r="G383" s="41"/>
      <c r="H383" s="42"/>
      <c r="I383" s="42"/>
      <c r="J383" s="43"/>
      <c r="L383" s="74"/>
      <c r="M383" s="92"/>
      <c r="P383" s="77"/>
      <c r="T383" s="75">
        <f t="shared" si="34"/>
        <v>0</v>
      </c>
    </row>
    <row r="384" spans="2:20" x14ac:dyDescent="0.2">
      <c r="B384" s="36"/>
      <c r="C384" s="40"/>
      <c r="D384" s="41"/>
      <c r="E384" s="41"/>
      <c r="F384" s="41"/>
      <c r="G384" s="41"/>
      <c r="H384" s="42"/>
      <c r="I384" s="42"/>
      <c r="J384" s="43"/>
      <c r="L384" s="74"/>
      <c r="M384" s="92"/>
      <c r="P384" s="77"/>
      <c r="T384" s="75">
        <f t="shared" si="34"/>
        <v>0</v>
      </c>
    </row>
    <row r="385" spans="2:20" x14ac:dyDescent="0.2">
      <c r="B385" s="36"/>
      <c r="C385" s="40"/>
      <c r="D385" s="41"/>
      <c r="E385" s="41"/>
      <c r="F385" s="41"/>
      <c r="G385" s="41"/>
      <c r="H385" s="42"/>
      <c r="I385" s="42"/>
      <c r="J385" s="43"/>
      <c r="L385" s="74"/>
      <c r="M385" s="92"/>
      <c r="P385" s="77"/>
      <c r="T385" s="75">
        <f t="shared" si="34"/>
        <v>0</v>
      </c>
    </row>
    <row r="386" spans="2:20" x14ac:dyDescent="0.2">
      <c r="B386" s="36"/>
      <c r="C386" s="40"/>
      <c r="D386" s="41"/>
      <c r="E386" s="41"/>
      <c r="F386" s="41"/>
      <c r="G386" s="41"/>
      <c r="H386" s="42"/>
      <c r="I386" s="42"/>
      <c r="J386" s="43"/>
      <c r="L386" s="74"/>
      <c r="M386" s="92"/>
      <c r="P386" s="77"/>
      <c r="T386" s="75">
        <f t="shared" si="34"/>
        <v>0</v>
      </c>
    </row>
    <row r="387" spans="2:20" x14ac:dyDescent="0.2">
      <c r="B387" s="36"/>
      <c r="C387" s="40"/>
      <c r="D387" s="41"/>
      <c r="E387" s="41"/>
      <c r="F387" s="41"/>
      <c r="G387" s="41"/>
      <c r="H387" s="42"/>
      <c r="I387" s="42"/>
      <c r="J387" s="43"/>
      <c r="L387" s="74"/>
      <c r="M387" s="92"/>
      <c r="P387" s="77"/>
      <c r="T387" s="75">
        <f t="shared" si="34"/>
        <v>0</v>
      </c>
    </row>
    <row r="388" spans="2:20" x14ac:dyDescent="0.2">
      <c r="B388" s="36"/>
      <c r="C388" s="40"/>
      <c r="D388" s="41"/>
      <c r="E388" s="41"/>
      <c r="F388" s="41"/>
      <c r="G388" s="41"/>
      <c r="H388" s="42"/>
      <c r="I388" s="42"/>
      <c r="J388" s="43"/>
      <c r="L388" s="74"/>
      <c r="M388" s="92"/>
      <c r="P388" s="77"/>
      <c r="T388" s="75">
        <f t="shared" si="34"/>
        <v>0</v>
      </c>
    </row>
    <row r="389" spans="2:20" x14ac:dyDescent="0.2">
      <c r="B389" s="36"/>
      <c r="C389" s="40"/>
      <c r="D389" s="41"/>
      <c r="E389" s="41"/>
      <c r="F389" s="41"/>
      <c r="G389" s="41"/>
      <c r="H389" s="42"/>
      <c r="I389" s="42"/>
      <c r="J389" s="43"/>
      <c r="L389" s="74"/>
      <c r="M389" s="92"/>
      <c r="P389" s="77"/>
      <c r="T389" s="75">
        <f t="shared" si="34"/>
        <v>0</v>
      </c>
    </row>
    <row r="390" spans="2:20" x14ac:dyDescent="0.2">
      <c r="B390" s="36"/>
      <c r="C390" s="40"/>
      <c r="D390" s="41"/>
      <c r="E390" s="41"/>
      <c r="F390" s="41"/>
      <c r="G390" s="41"/>
      <c r="H390" s="42"/>
      <c r="I390" s="42"/>
      <c r="J390" s="43"/>
      <c r="L390" s="74"/>
      <c r="M390" s="92"/>
      <c r="P390" s="77"/>
      <c r="T390" s="75">
        <f t="shared" si="34"/>
        <v>0</v>
      </c>
    </row>
    <row r="391" spans="2:20" x14ac:dyDescent="0.2">
      <c r="B391" s="36"/>
      <c r="C391" s="40"/>
      <c r="D391" s="41"/>
      <c r="E391" s="41"/>
      <c r="F391" s="41"/>
      <c r="G391" s="41"/>
      <c r="H391" s="42"/>
      <c r="I391" s="42"/>
      <c r="J391" s="43"/>
      <c r="L391" s="74"/>
      <c r="M391" s="92"/>
      <c r="P391" s="77"/>
      <c r="T391" s="75">
        <f t="shared" si="34"/>
        <v>0</v>
      </c>
    </row>
    <row r="392" spans="2:20" x14ac:dyDescent="0.2">
      <c r="B392" s="36"/>
      <c r="C392" s="40"/>
      <c r="D392" s="41"/>
      <c r="E392" s="41"/>
      <c r="F392" s="41"/>
      <c r="G392" s="41"/>
      <c r="H392" s="42"/>
      <c r="I392" s="42"/>
      <c r="J392" s="43"/>
      <c r="L392" s="74"/>
      <c r="M392" s="92"/>
      <c r="P392" s="77"/>
      <c r="T392" s="75">
        <f t="shared" si="34"/>
        <v>0</v>
      </c>
    </row>
    <row r="393" spans="2:20" x14ac:dyDescent="0.2">
      <c r="B393" s="36"/>
      <c r="C393" s="40"/>
      <c r="D393" s="41"/>
      <c r="E393" s="41"/>
      <c r="F393" s="41"/>
      <c r="G393" s="41"/>
      <c r="H393" s="42"/>
      <c r="I393" s="42"/>
      <c r="J393" s="43"/>
      <c r="L393" s="74"/>
      <c r="M393" s="92"/>
      <c r="P393" s="77"/>
      <c r="T393" s="75">
        <f t="shared" si="34"/>
        <v>0</v>
      </c>
    </row>
    <row r="394" spans="2:20" x14ac:dyDescent="0.2">
      <c r="B394" s="36"/>
      <c r="C394" s="40"/>
      <c r="D394" s="41"/>
      <c r="E394" s="41"/>
      <c r="F394" s="41"/>
      <c r="G394" s="41"/>
      <c r="H394" s="42"/>
      <c r="I394" s="42"/>
      <c r="J394" s="43"/>
      <c r="L394" s="74"/>
      <c r="M394" s="92"/>
      <c r="P394" s="77"/>
      <c r="T394" s="75">
        <f t="shared" si="34"/>
        <v>0</v>
      </c>
    </row>
    <row r="395" spans="2:20" x14ac:dyDescent="0.2">
      <c r="B395" s="36"/>
      <c r="C395" s="40"/>
      <c r="D395" s="41"/>
      <c r="E395" s="41"/>
      <c r="F395" s="41"/>
      <c r="G395" s="41"/>
      <c r="H395" s="42"/>
      <c r="I395" s="42"/>
      <c r="J395" s="43"/>
      <c r="L395" s="74"/>
      <c r="M395" s="92"/>
      <c r="P395" s="77"/>
      <c r="T395" s="75">
        <f t="shared" si="34"/>
        <v>0</v>
      </c>
    </row>
    <row r="396" spans="2:20" x14ac:dyDescent="0.2">
      <c r="B396" s="36"/>
      <c r="C396" s="40"/>
      <c r="D396" s="41"/>
      <c r="E396" s="41"/>
      <c r="F396" s="41"/>
      <c r="G396" s="41"/>
      <c r="H396" s="42"/>
      <c r="I396" s="42"/>
      <c r="J396" s="43"/>
      <c r="L396" s="74"/>
      <c r="M396" s="92"/>
      <c r="P396" s="77"/>
      <c r="T396" s="75">
        <f t="shared" si="34"/>
        <v>0</v>
      </c>
    </row>
    <row r="397" spans="2:20" x14ac:dyDescent="0.2">
      <c r="B397" s="36"/>
      <c r="C397" s="40"/>
      <c r="D397" s="41"/>
      <c r="E397" s="41"/>
      <c r="F397" s="41"/>
      <c r="G397" s="41"/>
      <c r="H397" s="42"/>
      <c r="I397" s="42"/>
      <c r="J397" s="43"/>
      <c r="L397" s="74"/>
      <c r="M397" s="92"/>
      <c r="P397" s="77"/>
      <c r="T397" s="75">
        <f t="shared" si="34"/>
        <v>0</v>
      </c>
    </row>
    <row r="398" spans="2:20" x14ac:dyDescent="0.2">
      <c r="B398" s="36"/>
      <c r="C398" s="40"/>
      <c r="D398" s="41"/>
      <c r="E398" s="41"/>
      <c r="F398" s="41"/>
      <c r="G398" s="41"/>
      <c r="H398" s="42"/>
      <c r="I398" s="42"/>
      <c r="J398" s="43"/>
      <c r="L398" s="74"/>
      <c r="M398" s="92"/>
      <c r="P398" s="77"/>
      <c r="T398" s="75">
        <f t="shared" si="34"/>
        <v>0</v>
      </c>
    </row>
    <row r="399" spans="2:20" x14ac:dyDescent="0.2">
      <c r="B399" s="36"/>
      <c r="C399" s="40"/>
      <c r="D399" s="41"/>
      <c r="E399" s="41"/>
      <c r="F399" s="41"/>
      <c r="G399" s="41"/>
      <c r="H399" s="42"/>
      <c r="I399" s="42"/>
      <c r="J399" s="43"/>
      <c r="L399" s="74"/>
      <c r="M399" s="92"/>
      <c r="P399" s="77"/>
      <c r="T399" s="75">
        <f t="shared" si="34"/>
        <v>0</v>
      </c>
    </row>
    <row r="400" spans="2:20" x14ac:dyDescent="0.2">
      <c r="B400" s="36"/>
      <c r="C400" s="40"/>
      <c r="D400" s="41"/>
      <c r="E400" s="41"/>
      <c r="F400" s="41"/>
      <c r="G400" s="41"/>
      <c r="H400" s="42"/>
      <c r="I400" s="42"/>
      <c r="J400" s="43"/>
      <c r="L400" s="74"/>
      <c r="M400" s="92"/>
      <c r="P400" s="77"/>
      <c r="T400" s="75">
        <f t="shared" si="34"/>
        <v>0</v>
      </c>
    </row>
    <row r="401" spans="2:20" x14ac:dyDescent="0.2">
      <c r="B401" s="36"/>
      <c r="C401" s="40"/>
      <c r="D401" s="41"/>
      <c r="E401" s="41"/>
      <c r="F401" s="41"/>
      <c r="G401" s="41"/>
      <c r="H401" s="42"/>
      <c r="I401" s="42"/>
      <c r="J401" s="43"/>
      <c r="L401" s="74"/>
      <c r="M401" s="92"/>
      <c r="P401" s="77"/>
      <c r="T401" s="75">
        <f t="shared" si="34"/>
        <v>0</v>
      </c>
    </row>
    <row r="402" spans="2:20" x14ac:dyDescent="0.2">
      <c r="B402" s="36"/>
      <c r="C402" s="40"/>
      <c r="D402" s="41"/>
      <c r="E402" s="41"/>
      <c r="F402" s="41"/>
      <c r="G402" s="41"/>
      <c r="H402" s="42"/>
      <c r="I402" s="42"/>
      <c r="J402" s="43"/>
      <c r="L402" s="74"/>
      <c r="M402" s="92"/>
      <c r="P402" s="77"/>
      <c r="T402" s="75">
        <f t="shared" si="34"/>
        <v>0</v>
      </c>
    </row>
    <row r="403" spans="2:20" x14ac:dyDescent="0.2">
      <c r="B403" s="36"/>
      <c r="C403" s="40"/>
      <c r="D403" s="41"/>
      <c r="E403" s="41"/>
      <c r="F403" s="41"/>
      <c r="G403" s="41"/>
      <c r="H403" s="42"/>
      <c r="I403" s="42"/>
      <c r="J403" s="43"/>
      <c r="L403" s="74"/>
      <c r="M403" s="92"/>
      <c r="P403" s="77"/>
      <c r="T403" s="75">
        <f t="shared" si="34"/>
        <v>0</v>
      </c>
    </row>
    <row r="404" spans="2:20" x14ac:dyDescent="0.2">
      <c r="B404" s="36"/>
      <c r="C404" s="40"/>
      <c r="D404" s="41"/>
      <c r="E404" s="41"/>
      <c r="F404" s="41"/>
      <c r="G404" s="41"/>
      <c r="H404" s="42"/>
      <c r="I404" s="42"/>
      <c r="J404" s="43"/>
      <c r="L404" s="74"/>
      <c r="M404" s="92"/>
      <c r="P404" s="77"/>
      <c r="T404" s="75">
        <f t="shared" si="34"/>
        <v>0</v>
      </c>
    </row>
    <row r="405" spans="2:20" x14ac:dyDescent="0.2">
      <c r="B405" s="36"/>
      <c r="C405" s="40"/>
      <c r="D405" s="41"/>
      <c r="E405" s="41"/>
      <c r="F405" s="41"/>
      <c r="G405" s="41"/>
      <c r="H405" s="42"/>
      <c r="I405" s="42"/>
      <c r="J405" s="43"/>
      <c r="L405" s="74"/>
      <c r="M405" s="92"/>
      <c r="P405" s="77"/>
      <c r="T405" s="75">
        <f t="shared" si="34"/>
        <v>0</v>
      </c>
    </row>
    <row r="406" spans="2:20" x14ac:dyDescent="0.2">
      <c r="B406" s="36"/>
      <c r="C406" s="40"/>
      <c r="D406" s="41"/>
      <c r="E406" s="41"/>
      <c r="F406" s="41"/>
      <c r="G406" s="41"/>
      <c r="H406" s="42"/>
      <c r="I406" s="42"/>
      <c r="J406" s="43"/>
      <c r="L406" s="74"/>
      <c r="M406" s="92"/>
      <c r="P406" s="77"/>
      <c r="T406" s="75">
        <f t="shared" si="34"/>
        <v>0</v>
      </c>
    </row>
    <row r="407" spans="2:20" x14ac:dyDescent="0.2">
      <c r="B407" s="36"/>
      <c r="C407" s="40"/>
      <c r="D407" s="41"/>
      <c r="E407" s="41"/>
      <c r="F407" s="41"/>
      <c r="G407" s="41"/>
      <c r="H407" s="42"/>
      <c r="I407" s="42"/>
      <c r="J407" s="43"/>
      <c r="L407" s="74"/>
      <c r="M407" s="92"/>
      <c r="P407" s="77"/>
      <c r="T407" s="75">
        <f t="shared" si="34"/>
        <v>0</v>
      </c>
    </row>
    <row r="408" spans="2:20" x14ac:dyDescent="0.2">
      <c r="B408" s="36"/>
      <c r="C408" s="40"/>
      <c r="D408" s="41"/>
      <c r="E408" s="41"/>
      <c r="F408" s="41"/>
      <c r="G408" s="41"/>
      <c r="H408" s="42"/>
      <c r="I408" s="42"/>
      <c r="J408" s="43"/>
      <c r="L408" s="74"/>
      <c r="M408" s="92"/>
      <c r="P408" s="77"/>
      <c r="T408" s="75">
        <f t="shared" si="34"/>
        <v>0</v>
      </c>
    </row>
    <row r="409" spans="2:20" x14ac:dyDescent="0.2">
      <c r="B409" s="36"/>
      <c r="C409" s="40"/>
      <c r="D409" s="41"/>
      <c r="E409" s="41"/>
      <c r="F409" s="41"/>
      <c r="G409" s="41"/>
      <c r="H409" s="42"/>
      <c r="I409" s="42"/>
      <c r="J409" s="43"/>
      <c r="L409" s="74"/>
      <c r="M409" s="92"/>
      <c r="P409" s="77"/>
      <c r="T409" s="75">
        <f t="shared" si="34"/>
        <v>0</v>
      </c>
    </row>
    <row r="410" spans="2:20" x14ac:dyDescent="0.2">
      <c r="B410" s="36"/>
      <c r="C410" s="40"/>
      <c r="D410" s="41"/>
      <c r="E410" s="41"/>
      <c r="F410" s="41"/>
      <c r="G410" s="41"/>
      <c r="H410" s="42"/>
      <c r="I410" s="42"/>
      <c r="J410" s="43"/>
      <c r="L410" s="74"/>
      <c r="M410" s="92"/>
      <c r="P410" s="77"/>
      <c r="T410" s="75">
        <f t="shared" si="34"/>
        <v>0</v>
      </c>
    </row>
    <row r="411" spans="2:20" x14ac:dyDescent="0.2">
      <c r="B411" s="36"/>
      <c r="C411" s="40"/>
      <c r="D411" s="41"/>
      <c r="E411" s="41"/>
      <c r="F411" s="41"/>
      <c r="G411" s="41"/>
      <c r="H411" s="42"/>
      <c r="I411" s="42"/>
      <c r="J411" s="43"/>
      <c r="L411" s="74"/>
      <c r="M411" s="92"/>
      <c r="P411" s="77"/>
      <c r="T411" s="75">
        <f t="shared" ref="T411:T474" si="35">P411+S411</f>
        <v>0</v>
      </c>
    </row>
    <row r="412" spans="2:20" x14ac:dyDescent="0.2">
      <c r="B412" s="36"/>
      <c r="C412" s="40"/>
      <c r="D412" s="41"/>
      <c r="E412" s="41"/>
      <c r="F412" s="41"/>
      <c r="G412" s="41"/>
      <c r="H412" s="42"/>
      <c r="I412" s="42"/>
      <c r="J412" s="43"/>
      <c r="L412" s="74"/>
      <c r="M412" s="92"/>
      <c r="P412" s="77"/>
      <c r="T412" s="75">
        <f t="shared" si="35"/>
        <v>0</v>
      </c>
    </row>
    <row r="413" spans="2:20" x14ac:dyDescent="0.2">
      <c r="B413" s="36"/>
      <c r="C413" s="40"/>
      <c r="D413" s="41"/>
      <c r="E413" s="41"/>
      <c r="F413" s="41"/>
      <c r="G413" s="41"/>
      <c r="H413" s="42"/>
      <c r="I413" s="42"/>
      <c r="J413" s="43"/>
      <c r="L413" s="74"/>
      <c r="M413" s="92"/>
      <c r="P413" s="77"/>
      <c r="T413" s="75">
        <f t="shared" si="35"/>
        <v>0</v>
      </c>
    </row>
    <row r="414" spans="2:20" x14ac:dyDescent="0.2">
      <c r="B414" s="36"/>
      <c r="C414" s="40"/>
      <c r="D414" s="41"/>
      <c r="E414" s="41"/>
      <c r="F414" s="41"/>
      <c r="G414" s="41"/>
      <c r="H414" s="42"/>
      <c r="I414" s="42"/>
      <c r="J414" s="43"/>
      <c r="L414" s="74"/>
      <c r="M414" s="92"/>
      <c r="P414" s="77"/>
      <c r="T414" s="75">
        <f t="shared" si="35"/>
        <v>0</v>
      </c>
    </row>
    <row r="415" spans="2:20" x14ac:dyDescent="0.2">
      <c r="B415" s="36"/>
      <c r="C415" s="40"/>
      <c r="D415" s="41"/>
      <c r="E415" s="41"/>
      <c r="F415" s="41"/>
      <c r="G415" s="41"/>
      <c r="H415" s="42"/>
      <c r="I415" s="42"/>
      <c r="J415" s="43"/>
      <c r="L415" s="74"/>
      <c r="M415" s="92"/>
      <c r="P415" s="77"/>
      <c r="T415" s="75">
        <f t="shared" si="35"/>
        <v>0</v>
      </c>
    </row>
    <row r="416" spans="2:20" x14ac:dyDescent="0.2">
      <c r="B416" s="36"/>
      <c r="C416" s="40"/>
      <c r="D416" s="41"/>
      <c r="E416" s="41"/>
      <c r="F416" s="41"/>
      <c r="G416" s="41"/>
      <c r="H416" s="42"/>
      <c r="I416" s="42"/>
      <c r="J416" s="43"/>
      <c r="L416" s="74"/>
      <c r="M416" s="92"/>
      <c r="P416" s="77"/>
      <c r="T416" s="75">
        <f t="shared" si="35"/>
        <v>0</v>
      </c>
    </row>
    <row r="417" spans="2:20" x14ac:dyDescent="0.2">
      <c r="B417" s="36"/>
      <c r="C417" s="40"/>
      <c r="D417" s="41"/>
      <c r="E417" s="41"/>
      <c r="F417" s="41"/>
      <c r="G417" s="41"/>
      <c r="H417" s="42"/>
      <c r="I417" s="42"/>
      <c r="J417" s="43"/>
      <c r="L417" s="74"/>
      <c r="M417" s="92"/>
      <c r="P417" s="77"/>
      <c r="T417" s="75">
        <f t="shared" si="35"/>
        <v>0</v>
      </c>
    </row>
    <row r="418" spans="2:20" x14ac:dyDescent="0.2">
      <c r="B418" s="36"/>
      <c r="C418" s="40"/>
      <c r="D418" s="41"/>
      <c r="E418" s="41"/>
      <c r="F418" s="41"/>
      <c r="G418" s="41"/>
      <c r="H418" s="42"/>
      <c r="I418" s="42"/>
      <c r="J418" s="43"/>
      <c r="L418" s="74"/>
      <c r="M418" s="92"/>
      <c r="P418" s="77"/>
      <c r="T418" s="75">
        <f t="shared" si="35"/>
        <v>0</v>
      </c>
    </row>
    <row r="419" spans="2:20" x14ac:dyDescent="0.2">
      <c r="B419" s="36"/>
      <c r="C419" s="40"/>
      <c r="D419" s="41"/>
      <c r="E419" s="41"/>
      <c r="F419" s="41"/>
      <c r="G419" s="41"/>
      <c r="H419" s="42"/>
      <c r="I419" s="42"/>
      <c r="J419" s="43"/>
      <c r="L419" s="74"/>
      <c r="M419" s="92"/>
      <c r="P419" s="77"/>
      <c r="T419" s="75">
        <f t="shared" si="35"/>
        <v>0</v>
      </c>
    </row>
    <row r="420" spans="2:20" x14ac:dyDescent="0.2">
      <c r="B420" s="36"/>
      <c r="C420" s="40"/>
      <c r="D420" s="41"/>
      <c r="E420" s="41"/>
      <c r="F420" s="41"/>
      <c r="G420" s="41"/>
      <c r="H420" s="42"/>
      <c r="I420" s="42"/>
      <c r="J420" s="43"/>
      <c r="L420" s="74"/>
      <c r="M420" s="92"/>
      <c r="P420" s="77"/>
      <c r="T420" s="75">
        <f t="shared" si="35"/>
        <v>0</v>
      </c>
    </row>
    <row r="421" spans="2:20" x14ac:dyDescent="0.2">
      <c r="B421" s="36"/>
      <c r="C421" s="40"/>
      <c r="D421" s="41"/>
      <c r="E421" s="41"/>
      <c r="F421" s="41"/>
      <c r="G421" s="41"/>
      <c r="H421" s="42"/>
      <c r="I421" s="42"/>
      <c r="J421" s="43"/>
      <c r="L421" s="74"/>
      <c r="M421" s="92"/>
      <c r="P421" s="77"/>
      <c r="T421" s="75">
        <f t="shared" si="35"/>
        <v>0</v>
      </c>
    </row>
    <row r="422" spans="2:20" x14ac:dyDescent="0.2">
      <c r="B422" s="36"/>
      <c r="C422" s="40"/>
      <c r="D422" s="41"/>
      <c r="E422" s="41"/>
      <c r="F422" s="41"/>
      <c r="G422" s="41"/>
      <c r="H422" s="42"/>
      <c r="I422" s="42"/>
      <c r="J422" s="43"/>
      <c r="L422" s="74"/>
      <c r="M422" s="92"/>
      <c r="P422" s="77"/>
      <c r="T422" s="75">
        <f t="shared" si="35"/>
        <v>0</v>
      </c>
    </row>
    <row r="423" spans="2:20" x14ac:dyDescent="0.2">
      <c r="B423" s="36"/>
      <c r="C423" s="40"/>
      <c r="D423" s="41"/>
      <c r="E423" s="41"/>
      <c r="F423" s="41"/>
      <c r="G423" s="41"/>
      <c r="H423" s="42"/>
      <c r="I423" s="42"/>
      <c r="J423" s="43"/>
      <c r="L423" s="74"/>
      <c r="M423" s="92"/>
      <c r="P423" s="77"/>
      <c r="T423" s="75">
        <f t="shared" si="35"/>
        <v>0</v>
      </c>
    </row>
    <row r="424" spans="2:20" x14ac:dyDescent="0.2">
      <c r="B424" s="36"/>
      <c r="C424" s="40"/>
      <c r="D424" s="41"/>
      <c r="E424" s="41"/>
      <c r="F424" s="41"/>
      <c r="G424" s="41"/>
      <c r="H424" s="42"/>
      <c r="I424" s="42"/>
      <c r="J424" s="43"/>
      <c r="L424" s="74"/>
      <c r="M424" s="92"/>
      <c r="P424" s="77"/>
      <c r="T424" s="75">
        <f t="shared" si="35"/>
        <v>0</v>
      </c>
    </row>
    <row r="425" spans="2:20" x14ac:dyDescent="0.2">
      <c r="B425" s="36"/>
      <c r="C425" s="40"/>
      <c r="D425" s="41"/>
      <c r="E425" s="41"/>
      <c r="F425" s="41"/>
      <c r="G425" s="41"/>
      <c r="H425" s="42"/>
      <c r="I425" s="42"/>
      <c r="J425" s="43"/>
      <c r="L425" s="74"/>
      <c r="M425" s="92"/>
      <c r="P425" s="77"/>
      <c r="T425" s="75">
        <f t="shared" si="35"/>
        <v>0</v>
      </c>
    </row>
    <row r="426" spans="2:20" x14ac:dyDescent="0.2">
      <c r="B426" s="36"/>
      <c r="C426" s="40"/>
      <c r="D426" s="41"/>
      <c r="E426" s="41"/>
      <c r="F426" s="41"/>
      <c r="G426" s="41"/>
      <c r="H426" s="42"/>
      <c r="I426" s="42"/>
      <c r="J426" s="43"/>
      <c r="L426" s="74"/>
      <c r="M426" s="92"/>
      <c r="P426" s="77"/>
      <c r="T426" s="75">
        <f t="shared" si="35"/>
        <v>0</v>
      </c>
    </row>
    <row r="427" spans="2:20" x14ac:dyDescent="0.2">
      <c r="B427" s="36"/>
      <c r="C427" s="40"/>
      <c r="D427" s="41"/>
      <c r="E427" s="41"/>
      <c r="F427" s="41"/>
      <c r="G427" s="41"/>
      <c r="H427" s="42"/>
      <c r="I427" s="42"/>
      <c r="J427" s="33"/>
      <c r="L427" s="74"/>
      <c r="M427" s="92"/>
      <c r="P427" s="77"/>
      <c r="T427" s="75">
        <f t="shared" si="35"/>
        <v>0</v>
      </c>
    </row>
    <row r="428" spans="2:20" x14ac:dyDescent="0.2">
      <c r="B428" s="36"/>
      <c r="C428" s="40"/>
      <c r="D428" s="41"/>
      <c r="E428" s="41"/>
      <c r="F428" s="41"/>
      <c r="G428" s="41"/>
      <c r="H428" s="42"/>
      <c r="I428" s="42"/>
      <c r="J428" s="33"/>
      <c r="L428" s="74"/>
      <c r="M428" s="92"/>
      <c r="P428" s="77"/>
      <c r="T428" s="75">
        <f t="shared" si="35"/>
        <v>0</v>
      </c>
    </row>
    <row r="429" spans="2:20" x14ac:dyDescent="0.2">
      <c r="B429" s="33"/>
      <c r="C429" s="40"/>
      <c r="D429" s="41"/>
      <c r="E429" s="41"/>
      <c r="F429" s="41"/>
      <c r="G429" s="41"/>
      <c r="H429" s="42"/>
      <c r="I429" s="42"/>
      <c r="J429" s="33"/>
      <c r="L429" s="74"/>
      <c r="M429" s="92"/>
      <c r="P429" s="77"/>
      <c r="T429" s="75">
        <f t="shared" si="35"/>
        <v>0</v>
      </c>
    </row>
    <row r="430" spans="2:20" x14ac:dyDescent="0.2">
      <c r="B430" s="33"/>
      <c r="C430" s="40"/>
      <c r="D430" s="41"/>
      <c r="E430" s="41"/>
      <c r="F430" s="41"/>
      <c r="G430" s="41"/>
      <c r="H430" s="42"/>
      <c r="I430" s="42"/>
      <c r="J430" s="33"/>
      <c r="L430" s="74"/>
      <c r="M430" s="92"/>
      <c r="P430" s="77"/>
      <c r="T430" s="75">
        <f t="shared" si="35"/>
        <v>0</v>
      </c>
    </row>
    <row r="431" spans="2:20" x14ac:dyDescent="0.2">
      <c r="B431" s="33"/>
      <c r="C431" s="40"/>
      <c r="D431" s="42"/>
      <c r="E431" s="42"/>
      <c r="F431" s="42"/>
      <c r="G431" s="42"/>
      <c r="H431" s="42"/>
      <c r="I431" s="42"/>
      <c r="J431" s="33"/>
      <c r="L431" s="74"/>
      <c r="M431" s="92"/>
      <c r="P431" s="77"/>
      <c r="T431" s="75">
        <f t="shared" si="35"/>
        <v>0</v>
      </c>
    </row>
    <row r="432" spans="2:20" x14ac:dyDescent="0.2">
      <c r="B432" s="33"/>
      <c r="C432" s="40"/>
      <c r="D432" s="42"/>
      <c r="E432" s="42"/>
      <c r="F432" s="42"/>
      <c r="G432" s="42"/>
      <c r="H432" s="42"/>
      <c r="I432" s="42"/>
      <c r="J432" s="33"/>
      <c r="L432" s="74"/>
      <c r="M432" s="92"/>
      <c r="P432" s="77"/>
      <c r="T432" s="75">
        <f t="shared" si="35"/>
        <v>0</v>
      </c>
    </row>
    <row r="433" spans="2:20" x14ac:dyDescent="0.2">
      <c r="B433" s="33"/>
      <c r="C433" s="40"/>
      <c r="D433" s="42"/>
      <c r="E433" s="42"/>
      <c r="F433" s="42"/>
      <c r="G433" s="42"/>
      <c r="H433" s="42"/>
      <c r="I433" s="42"/>
      <c r="J433" s="33"/>
      <c r="L433" s="74"/>
      <c r="M433" s="92"/>
      <c r="P433" s="77"/>
      <c r="T433" s="75">
        <f t="shared" si="35"/>
        <v>0</v>
      </c>
    </row>
    <row r="434" spans="2:20" x14ac:dyDescent="0.2">
      <c r="B434" s="33"/>
      <c r="C434" s="40"/>
      <c r="D434" s="42"/>
      <c r="E434" s="42"/>
      <c r="F434" s="42"/>
      <c r="G434" s="42"/>
      <c r="H434" s="42"/>
      <c r="I434" s="42"/>
      <c r="J434" s="33"/>
      <c r="L434" s="74"/>
      <c r="M434" s="92"/>
      <c r="P434" s="77"/>
      <c r="T434" s="75">
        <f t="shared" si="35"/>
        <v>0</v>
      </c>
    </row>
    <row r="435" spans="2:20" x14ac:dyDescent="0.2">
      <c r="B435" s="33"/>
      <c r="C435" s="40"/>
      <c r="D435" s="42"/>
      <c r="E435" s="42"/>
      <c r="F435" s="42"/>
      <c r="G435" s="42"/>
      <c r="H435" s="42"/>
      <c r="I435" s="42"/>
      <c r="J435" s="33"/>
      <c r="L435" s="74"/>
      <c r="M435" s="92"/>
      <c r="P435" s="77"/>
      <c r="T435" s="75">
        <f t="shared" si="35"/>
        <v>0</v>
      </c>
    </row>
    <row r="436" spans="2:20" x14ac:dyDescent="0.2">
      <c r="B436" s="33"/>
      <c r="C436" s="40"/>
      <c r="D436" s="42"/>
      <c r="E436" s="42"/>
      <c r="F436" s="42"/>
      <c r="G436" s="42"/>
      <c r="H436" s="42"/>
      <c r="I436" s="42"/>
      <c r="J436" s="33"/>
      <c r="L436" s="74"/>
      <c r="M436" s="92"/>
      <c r="P436" s="77"/>
      <c r="T436" s="75">
        <f t="shared" si="35"/>
        <v>0</v>
      </c>
    </row>
    <row r="437" spans="2:20" x14ac:dyDescent="0.2">
      <c r="B437" s="33"/>
      <c r="C437" s="40"/>
      <c r="D437" s="42"/>
      <c r="E437" s="42"/>
      <c r="F437" s="42"/>
      <c r="G437" s="42"/>
      <c r="H437" s="42"/>
      <c r="I437" s="42"/>
      <c r="J437" s="33"/>
      <c r="L437" s="74"/>
      <c r="M437" s="92"/>
      <c r="P437" s="77"/>
      <c r="T437" s="75">
        <f t="shared" si="35"/>
        <v>0</v>
      </c>
    </row>
    <row r="438" spans="2:20" x14ac:dyDescent="0.2">
      <c r="B438" s="33"/>
      <c r="C438" s="40"/>
      <c r="D438" s="42"/>
      <c r="E438" s="42"/>
      <c r="F438" s="42"/>
      <c r="G438" s="42"/>
      <c r="H438" s="42"/>
      <c r="I438" s="42"/>
      <c r="J438" s="33"/>
      <c r="L438" s="74"/>
      <c r="M438" s="92"/>
      <c r="P438" s="77"/>
      <c r="T438" s="75">
        <f t="shared" si="35"/>
        <v>0</v>
      </c>
    </row>
    <row r="439" spans="2:20" x14ac:dyDescent="0.2">
      <c r="B439" s="33"/>
      <c r="C439" s="40"/>
      <c r="D439" s="42"/>
      <c r="E439" s="42"/>
      <c r="F439" s="42"/>
      <c r="G439" s="42"/>
      <c r="H439" s="42"/>
      <c r="I439" s="42"/>
      <c r="J439" s="33"/>
      <c r="L439" s="74"/>
      <c r="M439" s="92"/>
      <c r="P439" s="77"/>
      <c r="T439" s="75">
        <f t="shared" si="35"/>
        <v>0</v>
      </c>
    </row>
    <row r="440" spans="2:20" x14ac:dyDescent="0.2">
      <c r="B440" s="33"/>
      <c r="C440" s="40"/>
      <c r="D440" s="42"/>
      <c r="E440" s="42"/>
      <c r="F440" s="42"/>
      <c r="G440" s="42"/>
      <c r="H440" s="42"/>
      <c r="I440" s="42"/>
      <c r="J440" s="33"/>
      <c r="L440" s="74"/>
      <c r="M440" s="92"/>
      <c r="P440" s="77"/>
      <c r="T440" s="75">
        <f t="shared" si="35"/>
        <v>0</v>
      </c>
    </row>
    <row r="441" spans="2:20" x14ac:dyDescent="0.2">
      <c r="B441" s="33"/>
      <c r="C441" s="40"/>
      <c r="D441" s="42"/>
      <c r="E441" s="42"/>
      <c r="F441" s="42"/>
      <c r="G441" s="42"/>
      <c r="H441" s="42"/>
      <c r="I441" s="42"/>
      <c r="J441" s="33"/>
      <c r="L441" s="74"/>
      <c r="M441" s="92"/>
      <c r="P441" s="77"/>
      <c r="T441" s="75">
        <f t="shared" si="35"/>
        <v>0</v>
      </c>
    </row>
    <row r="442" spans="2:20" x14ac:dyDescent="0.2">
      <c r="B442" s="33"/>
      <c r="C442" s="40"/>
      <c r="D442" s="33"/>
      <c r="E442" s="33"/>
      <c r="F442" s="33"/>
      <c r="G442" s="33"/>
      <c r="H442" s="42"/>
      <c r="I442" s="42"/>
      <c r="J442" s="33"/>
      <c r="L442" s="74"/>
      <c r="M442" s="92"/>
      <c r="P442" s="77"/>
      <c r="T442" s="75">
        <f t="shared" si="35"/>
        <v>0</v>
      </c>
    </row>
    <row r="443" spans="2:20" x14ac:dyDescent="0.2">
      <c r="B443" s="33"/>
      <c r="C443" s="40"/>
      <c r="D443" s="33"/>
      <c r="E443" s="33"/>
      <c r="F443" s="33"/>
      <c r="G443" s="33"/>
      <c r="H443" s="42"/>
      <c r="I443" s="42"/>
      <c r="J443" s="33"/>
      <c r="L443" s="74"/>
      <c r="M443" s="92"/>
      <c r="P443" s="77"/>
      <c r="T443" s="75">
        <f t="shared" si="35"/>
        <v>0</v>
      </c>
    </row>
    <row r="444" spans="2:20" x14ac:dyDescent="0.2">
      <c r="B444" s="33"/>
      <c r="C444" s="40"/>
      <c r="D444" s="33"/>
      <c r="E444" s="33"/>
      <c r="F444" s="33"/>
      <c r="G444" s="33"/>
      <c r="H444" s="42"/>
      <c r="I444" s="42"/>
      <c r="J444" s="33"/>
      <c r="L444" s="74"/>
      <c r="M444" s="92"/>
      <c r="P444" s="77"/>
      <c r="T444" s="75">
        <f t="shared" si="35"/>
        <v>0</v>
      </c>
    </row>
    <row r="445" spans="2:20" x14ac:dyDescent="0.2">
      <c r="B445" s="33"/>
      <c r="C445" s="40"/>
      <c r="D445" s="33"/>
      <c r="E445" s="33"/>
      <c r="F445" s="33"/>
      <c r="G445" s="33"/>
      <c r="H445" s="42"/>
      <c r="I445" s="42"/>
      <c r="J445" s="33"/>
      <c r="L445" s="74"/>
      <c r="M445" s="92"/>
      <c r="P445" s="77"/>
      <c r="T445" s="75">
        <f t="shared" si="35"/>
        <v>0</v>
      </c>
    </row>
    <row r="446" spans="2:20" x14ac:dyDescent="0.2">
      <c r="B446" s="33"/>
      <c r="C446" s="40"/>
      <c r="D446" s="33"/>
      <c r="E446" s="33"/>
      <c r="F446" s="33"/>
      <c r="G446" s="33"/>
      <c r="H446" s="42"/>
      <c r="I446" s="42"/>
      <c r="J446" s="33"/>
      <c r="L446" s="74"/>
      <c r="M446" s="92"/>
      <c r="P446" s="77"/>
      <c r="T446" s="75">
        <f t="shared" si="35"/>
        <v>0</v>
      </c>
    </row>
    <row r="447" spans="2:20" x14ac:dyDescent="0.2">
      <c r="B447" s="33"/>
      <c r="C447" s="40"/>
      <c r="D447" s="33"/>
      <c r="E447" s="33"/>
      <c r="F447" s="33"/>
      <c r="G447" s="33"/>
      <c r="H447" s="42"/>
      <c r="I447" s="42"/>
      <c r="J447" s="33"/>
      <c r="L447" s="74"/>
      <c r="M447" s="92"/>
      <c r="P447" s="77"/>
      <c r="T447" s="75">
        <f t="shared" si="35"/>
        <v>0</v>
      </c>
    </row>
    <row r="448" spans="2:20" x14ac:dyDescent="0.2">
      <c r="B448" s="33"/>
      <c r="C448" s="40"/>
      <c r="D448" s="33"/>
      <c r="E448" s="33"/>
      <c r="F448" s="33"/>
      <c r="G448" s="33"/>
      <c r="H448" s="42"/>
      <c r="I448" s="42"/>
      <c r="J448" s="33"/>
      <c r="L448" s="74"/>
      <c r="M448" s="92"/>
      <c r="P448" s="77"/>
      <c r="T448" s="75">
        <f t="shared" si="35"/>
        <v>0</v>
      </c>
    </row>
    <row r="449" spans="2:20" x14ac:dyDescent="0.2">
      <c r="B449" s="33"/>
      <c r="C449" s="40"/>
      <c r="D449" s="33"/>
      <c r="E449" s="33"/>
      <c r="F449" s="33"/>
      <c r="G449" s="33"/>
      <c r="H449" s="42"/>
      <c r="I449" s="42"/>
      <c r="J449" s="33"/>
      <c r="L449" s="74"/>
      <c r="M449" s="92"/>
      <c r="P449" s="77"/>
      <c r="T449" s="75">
        <f t="shared" si="35"/>
        <v>0</v>
      </c>
    </row>
    <row r="450" spans="2:20" x14ac:dyDescent="0.2">
      <c r="B450" s="33"/>
      <c r="C450" s="40"/>
      <c r="D450" s="33"/>
      <c r="E450" s="33"/>
      <c r="F450" s="33"/>
      <c r="G450" s="33"/>
      <c r="H450" s="42"/>
      <c r="I450" s="42"/>
      <c r="J450" s="33"/>
      <c r="L450" s="74"/>
      <c r="M450" s="92"/>
      <c r="P450" s="77"/>
      <c r="T450" s="75">
        <f t="shared" si="35"/>
        <v>0</v>
      </c>
    </row>
    <row r="451" spans="2:20" x14ac:dyDescent="0.2">
      <c r="B451" s="33"/>
      <c r="C451" s="40"/>
      <c r="D451" s="33"/>
      <c r="E451" s="33"/>
      <c r="F451" s="33"/>
      <c r="G451" s="33"/>
      <c r="H451" s="42"/>
      <c r="I451" s="42"/>
      <c r="J451" s="33"/>
      <c r="L451" s="74"/>
      <c r="M451" s="92"/>
      <c r="P451" s="77"/>
      <c r="T451" s="75">
        <f t="shared" si="35"/>
        <v>0</v>
      </c>
    </row>
    <row r="452" spans="2:20" x14ac:dyDescent="0.2">
      <c r="B452" s="33"/>
      <c r="C452" s="40"/>
      <c r="D452" s="33"/>
      <c r="E452" s="33"/>
      <c r="F452" s="33"/>
      <c r="G452" s="33"/>
      <c r="H452" s="33"/>
      <c r="I452" s="33"/>
      <c r="J452" s="33"/>
      <c r="L452" s="74"/>
      <c r="M452" s="92"/>
      <c r="P452" s="77"/>
      <c r="T452" s="75">
        <f t="shared" si="35"/>
        <v>0</v>
      </c>
    </row>
    <row r="453" spans="2:20" x14ac:dyDescent="0.2">
      <c r="B453" s="33"/>
      <c r="C453" s="40"/>
      <c r="D453" s="33"/>
      <c r="E453" s="33"/>
      <c r="F453" s="33"/>
      <c r="G453" s="33"/>
      <c r="H453" s="33"/>
      <c r="I453" s="33"/>
      <c r="J453" s="33"/>
      <c r="L453" s="74"/>
      <c r="M453" s="92"/>
      <c r="P453" s="77"/>
      <c r="T453" s="75">
        <f t="shared" si="35"/>
        <v>0</v>
      </c>
    </row>
    <row r="454" spans="2:20" x14ac:dyDescent="0.2">
      <c r="B454" s="33"/>
      <c r="C454" s="40"/>
      <c r="D454" s="33"/>
      <c r="E454" s="33"/>
      <c r="F454" s="33"/>
      <c r="G454" s="33"/>
      <c r="H454" s="33"/>
      <c r="I454" s="33"/>
      <c r="J454" s="33"/>
      <c r="L454" s="74"/>
      <c r="M454" s="92"/>
      <c r="P454" s="77"/>
      <c r="T454" s="75">
        <f t="shared" si="35"/>
        <v>0</v>
      </c>
    </row>
    <row r="455" spans="2:20" x14ac:dyDescent="0.2">
      <c r="B455" s="33"/>
      <c r="C455" s="40"/>
      <c r="D455" s="33"/>
      <c r="E455" s="33"/>
      <c r="F455" s="33"/>
      <c r="G455" s="33"/>
      <c r="H455" s="33"/>
      <c r="I455" s="33"/>
      <c r="J455" s="33"/>
      <c r="L455" s="74"/>
      <c r="M455" s="92"/>
      <c r="P455" s="77"/>
      <c r="T455" s="75">
        <f t="shared" si="35"/>
        <v>0</v>
      </c>
    </row>
    <row r="456" spans="2:20" x14ac:dyDescent="0.2">
      <c r="B456" s="33"/>
      <c r="C456" s="40"/>
      <c r="D456" s="33"/>
      <c r="E456" s="33"/>
      <c r="F456" s="33"/>
      <c r="G456" s="33"/>
      <c r="H456" s="33"/>
      <c r="I456" s="33"/>
      <c r="J456" s="33"/>
      <c r="L456" s="74"/>
      <c r="M456" s="92"/>
      <c r="P456" s="77"/>
      <c r="T456" s="75">
        <f t="shared" si="35"/>
        <v>0</v>
      </c>
    </row>
    <row r="457" spans="2:20" x14ac:dyDescent="0.2">
      <c r="B457" s="33"/>
      <c r="C457" s="40"/>
      <c r="D457" s="33"/>
      <c r="E457" s="33"/>
      <c r="F457" s="33"/>
      <c r="G457" s="33"/>
      <c r="H457" s="33"/>
      <c r="I457" s="33"/>
      <c r="J457" s="33"/>
      <c r="L457" s="74"/>
      <c r="M457" s="92"/>
      <c r="P457" s="77"/>
      <c r="T457" s="75">
        <f t="shared" si="35"/>
        <v>0</v>
      </c>
    </row>
    <row r="458" spans="2:20" x14ac:dyDescent="0.2">
      <c r="B458" s="33"/>
      <c r="C458" s="40"/>
      <c r="D458" s="33"/>
      <c r="E458" s="33"/>
      <c r="F458" s="33"/>
      <c r="G458" s="33"/>
      <c r="H458" s="33"/>
      <c r="I458" s="33"/>
      <c r="J458" s="33"/>
      <c r="L458" s="74"/>
      <c r="M458" s="92"/>
      <c r="P458" s="77"/>
      <c r="T458" s="75">
        <f t="shared" si="35"/>
        <v>0</v>
      </c>
    </row>
    <row r="459" spans="2:20" x14ac:dyDescent="0.2">
      <c r="B459" s="33"/>
      <c r="C459" s="40"/>
      <c r="D459" s="33"/>
      <c r="E459" s="33"/>
      <c r="F459" s="33"/>
      <c r="G459" s="33"/>
      <c r="H459" s="33"/>
      <c r="I459" s="33"/>
      <c r="J459" s="33"/>
      <c r="L459" s="74"/>
      <c r="M459" s="92"/>
      <c r="P459" s="77"/>
      <c r="T459" s="75">
        <f t="shared" si="35"/>
        <v>0</v>
      </c>
    </row>
    <row r="460" spans="2:20" x14ac:dyDescent="0.2">
      <c r="B460" s="33"/>
      <c r="C460" s="40"/>
      <c r="D460" s="33"/>
      <c r="E460" s="33"/>
      <c r="F460" s="33"/>
      <c r="G460" s="33"/>
      <c r="H460" s="33"/>
      <c r="I460" s="33"/>
      <c r="J460" s="33"/>
      <c r="L460" s="74"/>
      <c r="M460" s="92"/>
      <c r="P460" s="77"/>
      <c r="T460" s="75">
        <f t="shared" si="35"/>
        <v>0</v>
      </c>
    </row>
    <row r="461" spans="2:20" x14ac:dyDescent="0.2">
      <c r="B461" s="33"/>
      <c r="C461" s="40"/>
      <c r="D461" s="33"/>
      <c r="E461" s="33"/>
      <c r="F461" s="33"/>
      <c r="G461" s="33"/>
      <c r="H461" s="33"/>
      <c r="I461" s="33"/>
      <c r="J461" s="33"/>
      <c r="L461" s="74"/>
      <c r="M461" s="92"/>
      <c r="P461" s="77"/>
      <c r="T461" s="75">
        <f t="shared" si="35"/>
        <v>0</v>
      </c>
    </row>
    <row r="462" spans="2:20" x14ac:dyDescent="0.2">
      <c r="B462" s="33"/>
      <c r="C462" s="40"/>
      <c r="D462" s="33"/>
      <c r="E462" s="33"/>
      <c r="F462" s="33"/>
      <c r="G462" s="33"/>
      <c r="H462" s="33"/>
      <c r="I462" s="33"/>
      <c r="J462" s="33"/>
      <c r="L462" s="74"/>
      <c r="M462" s="92"/>
      <c r="P462" s="77"/>
      <c r="T462" s="75">
        <f t="shared" si="35"/>
        <v>0</v>
      </c>
    </row>
    <row r="463" spans="2:20" x14ac:dyDescent="0.2">
      <c r="B463" s="33"/>
      <c r="C463" s="40"/>
      <c r="D463" s="33"/>
      <c r="E463" s="33"/>
      <c r="F463" s="33"/>
      <c r="G463" s="33"/>
      <c r="H463" s="33"/>
      <c r="I463" s="33"/>
      <c r="J463" s="33"/>
      <c r="L463" s="74"/>
      <c r="M463" s="92"/>
      <c r="P463" s="77"/>
      <c r="T463" s="75">
        <f t="shared" si="35"/>
        <v>0</v>
      </c>
    </row>
    <row r="464" spans="2:20" x14ac:dyDescent="0.2">
      <c r="B464" s="33"/>
      <c r="C464" s="40"/>
      <c r="D464" s="33"/>
      <c r="E464" s="33"/>
      <c r="F464" s="33"/>
      <c r="G464" s="33"/>
      <c r="H464" s="33"/>
      <c r="I464" s="33"/>
      <c r="J464" s="33"/>
      <c r="L464" s="74"/>
      <c r="M464" s="92"/>
      <c r="P464" s="77"/>
      <c r="T464" s="75">
        <f t="shared" si="35"/>
        <v>0</v>
      </c>
    </row>
    <row r="465" spans="2:20" x14ac:dyDescent="0.2">
      <c r="B465" s="33"/>
      <c r="C465" s="40"/>
      <c r="D465" s="33"/>
      <c r="E465" s="33"/>
      <c r="F465" s="33"/>
      <c r="G465" s="33"/>
      <c r="H465" s="33"/>
      <c r="I465" s="33"/>
      <c r="J465" s="33"/>
      <c r="L465" s="74"/>
      <c r="M465" s="92"/>
      <c r="P465" s="77"/>
      <c r="T465" s="75">
        <f t="shared" si="35"/>
        <v>0</v>
      </c>
    </row>
    <row r="466" spans="2:20" x14ac:dyDescent="0.2">
      <c r="B466" s="33"/>
      <c r="C466" s="40"/>
      <c r="D466" s="33"/>
      <c r="E466" s="33"/>
      <c r="F466" s="33"/>
      <c r="G466" s="33"/>
      <c r="H466" s="33"/>
      <c r="I466" s="33"/>
      <c r="J466" s="33"/>
      <c r="L466" s="74"/>
      <c r="M466" s="92"/>
      <c r="P466" s="77"/>
      <c r="T466" s="75">
        <f t="shared" si="35"/>
        <v>0</v>
      </c>
    </row>
    <row r="467" spans="2:20" x14ac:dyDescent="0.2">
      <c r="B467" s="33"/>
      <c r="C467" s="40"/>
      <c r="D467" s="33"/>
      <c r="E467" s="33"/>
      <c r="F467" s="33"/>
      <c r="G467" s="33"/>
      <c r="H467" s="33"/>
      <c r="I467" s="33"/>
      <c r="J467" s="33"/>
      <c r="L467" s="74"/>
      <c r="M467" s="92"/>
      <c r="P467" s="77"/>
      <c r="T467" s="75">
        <f t="shared" si="35"/>
        <v>0</v>
      </c>
    </row>
    <row r="468" spans="2:20" x14ac:dyDescent="0.2">
      <c r="B468" s="33"/>
      <c r="C468" s="40"/>
      <c r="D468" s="33"/>
      <c r="E468" s="33"/>
      <c r="F468" s="33"/>
      <c r="G468" s="33"/>
      <c r="H468" s="33"/>
      <c r="I468" s="33"/>
      <c r="J468" s="33"/>
      <c r="L468" s="74"/>
      <c r="M468" s="92"/>
      <c r="P468" s="77"/>
      <c r="T468" s="75">
        <f t="shared" si="35"/>
        <v>0</v>
      </c>
    </row>
    <row r="469" spans="2:20" x14ac:dyDescent="0.2">
      <c r="B469" s="33"/>
      <c r="C469" s="40"/>
      <c r="D469" s="33"/>
      <c r="E469" s="33"/>
      <c r="F469" s="33"/>
      <c r="G469" s="33"/>
      <c r="H469" s="33"/>
      <c r="I469" s="33"/>
      <c r="J469" s="33"/>
      <c r="L469" s="74"/>
      <c r="M469" s="92"/>
      <c r="P469" s="77"/>
      <c r="T469" s="75">
        <f t="shared" si="35"/>
        <v>0</v>
      </c>
    </row>
    <row r="470" spans="2:20" x14ac:dyDescent="0.2">
      <c r="B470" s="33"/>
      <c r="C470" s="40"/>
      <c r="D470" s="33"/>
      <c r="E470" s="33"/>
      <c r="F470" s="33"/>
      <c r="G470" s="33"/>
      <c r="H470" s="33"/>
      <c r="I470" s="33"/>
      <c r="J470" s="33"/>
      <c r="L470" s="74"/>
      <c r="M470" s="92"/>
      <c r="P470" s="77"/>
      <c r="T470" s="75">
        <f t="shared" si="35"/>
        <v>0</v>
      </c>
    </row>
    <row r="471" spans="2:20" x14ac:dyDescent="0.2">
      <c r="B471" s="33"/>
      <c r="C471" s="40"/>
      <c r="D471" s="33"/>
      <c r="E471" s="33"/>
      <c r="F471" s="33"/>
      <c r="G471" s="33"/>
      <c r="H471" s="33"/>
      <c r="I471" s="33"/>
      <c r="J471" s="33"/>
      <c r="L471" s="74"/>
      <c r="M471" s="92"/>
      <c r="P471" s="77"/>
      <c r="T471" s="75">
        <f t="shared" si="35"/>
        <v>0</v>
      </c>
    </row>
    <row r="472" spans="2:20" x14ac:dyDescent="0.2">
      <c r="B472" s="33"/>
      <c r="C472" s="40"/>
      <c r="D472" s="33"/>
      <c r="E472" s="33"/>
      <c r="F472" s="33"/>
      <c r="G472" s="33"/>
      <c r="H472" s="33"/>
      <c r="I472" s="33"/>
      <c r="J472" s="33"/>
      <c r="L472" s="74"/>
      <c r="M472" s="92"/>
      <c r="P472" s="77"/>
      <c r="T472" s="75">
        <f t="shared" si="35"/>
        <v>0</v>
      </c>
    </row>
    <row r="473" spans="2:20" x14ac:dyDescent="0.2">
      <c r="B473" s="33"/>
      <c r="C473" s="40"/>
      <c r="D473" s="33"/>
      <c r="E473" s="33"/>
      <c r="F473" s="33"/>
      <c r="G473" s="33"/>
      <c r="H473" s="33"/>
      <c r="I473" s="33"/>
      <c r="J473" s="33"/>
      <c r="L473" s="74"/>
      <c r="M473" s="92"/>
      <c r="P473" s="77"/>
      <c r="T473" s="75">
        <f t="shared" si="35"/>
        <v>0</v>
      </c>
    </row>
    <row r="474" spans="2:20" x14ac:dyDescent="0.2">
      <c r="B474" s="33"/>
      <c r="C474" s="40"/>
      <c r="D474" s="33"/>
      <c r="E474" s="33"/>
      <c r="F474" s="33"/>
      <c r="G474" s="33"/>
      <c r="H474" s="33"/>
      <c r="I474" s="33"/>
      <c r="J474" s="33"/>
      <c r="L474" s="74"/>
      <c r="M474" s="92"/>
      <c r="P474" s="77"/>
      <c r="T474" s="75">
        <f t="shared" si="35"/>
        <v>0</v>
      </c>
    </row>
    <row r="475" spans="2:20" x14ac:dyDescent="0.2">
      <c r="B475" s="33"/>
      <c r="C475" s="40"/>
      <c r="D475" s="33"/>
      <c r="E475" s="33"/>
      <c r="F475" s="33"/>
      <c r="G475" s="33"/>
      <c r="H475" s="33"/>
      <c r="I475" s="33"/>
      <c r="J475" s="33"/>
      <c r="L475" s="74"/>
      <c r="M475" s="92"/>
      <c r="P475" s="77"/>
      <c r="T475" s="75">
        <f t="shared" ref="T475:T538" si="36">P475+S475</f>
        <v>0</v>
      </c>
    </row>
    <row r="476" spans="2:20" x14ac:dyDescent="0.2">
      <c r="B476" s="33"/>
      <c r="C476" s="40"/>
      <c r="D476" s="33"/>
      <c r="E476" s="33"/>
      <c r="F476" s="33"/>
      <c r="G476" s="33"/>
      <c r="H476" s="33"/>
      <c r="I476" s="33"/>
      <c r="J476" s="33"/>
      <c r="L476" s="74"/>
      <c r="M476" s="92"/>
      <c r="P476" s="77"/>
      <c r="T476" s="75">
        <f t="shared" si="36"/>
        <v>0</v>
      </c>
    </row>
    <row r="477" spans="2:20" x14ac:dyDescent="0.2">
      <c r="B477" s="33"/>
      <c r="C477" s="40"/>
      <c r="D477" s="33"/>
      <c r="E477" s="33"/>
      <c r="F477" s="33"/>
      <c r="G477" s="33"/>
      <c r="H477" s="33"/>
      <c r="I477" s="33"/>
      <c r="J477" s="33"/>
      <c r="L477" s="74"/>
      <c r="M477" s="92"/>
      <c r="P477" s="77"/>
      <c r="T477" s="75">
        <f t="shared" si="36"/>
        <v>0</v>
      </c>
    </row>
    <row r="478" spans="2:20" x14ac:dyDescent="0.2">
      <c r="B478" s="33"/>
      <c r="C478" s="40"/>
      <c r="D478" s="33"/>
      <c r="E478" s="33"/>
      <c r="F478" s="33"/>
      <c r="G478" s="33"/>
      <c r="H478" s="33"/>
      <c r="I478" s="33"/>
      <c r="J478" s="33"/>
      <c r="L478" s="74"/>
      <c r="M478" s="92"/>
      <c r="P478" s="77"/>
      <c r="T478" s="75">
        <f t="shared" si="36"/>
        <v>0</v>
      </c>
    </row>
    <row r="479" spans="2:20" x14ac:dyDescent="0.2">
      <c r="B479" s="33"/>
      <c r="C479" s="40"/>
      <c r="D479" s="33"/>
      <c r="E479" s="33"/>
      <c r="F479" s="33"/>
      <c r="G479" s="33"/>
      <c r="H479" s="33"/>
      <c r="I479" s="33"/>
      <c r="J479" s="33"/>
      <c r="L479" s="74"/>
      <c r="M479" s="92"/>
      <c r="P479" s="77"/>
      <c r="T479" s="75">
        <f t="shared" si="36"/>
        <v>0</v>
      </c>
    </row>
    <row r="480" spans="2:20" x14ac:dyDescent="0.2">
      <c r="B480" s="33"/>
      <c r="C480" s="40"/>
      <c r="D480" s="33"/>
      <c r="E480" s="33"/>
      <c r="F480" s="33"/>
      <c r="G480" s="33"/>
      <c r="H480" s="33"/>
      <c r="I480" s="33"/>
      <c r="J480" s="33"/>
      <c r="L480" s="74"/>
      <c r="M480" s="92"/>
      <c r="P480" s="77"/>
      <c r="T480" s="75">
        <f t="shared" si="36"/>
        <v>0</v>
      </c>
    </row>
    <row r="481" spans="2:20" x14ac:dyDescent="0.2">
      <c r="B481" s="33"/>
      <c r="C481" s="40"/>
      <c r="D481" s="33"/>
      <c r="E481" s="33"/>
      <c r="F481" s="33"/>
      <c r="G481" s="33"/>
      <c r="H481" s="33"/>
      <c r="I481" s="33"/>
      <c r="J481" s="33"/>
      <c r="L481" s="74"/>
      <c r="M481" s="92"/>
      <c r="P481" s="77"/>
      <c r="T481" s="75">
        <f t="shared" si="36"/>
        <v>0</v>
      </c>
    </row>
    <row r="482" spans="2:20" x14ac:dyDescent="0.2">
      <c r="B482" s="33"/>
      <c r="C482" s="40"/>
      <c r="D482" s="33"/>
      <c r="E482" s="33"/>
      <c r="F482" s="33"/>
      <c r="G482" s="33"/>
      <c r="H482" s="33"/>
      <c r="I482" s="33"/>
      <c r="J482" s="33"/>
      <c r="L482" s="74"/>
      <c r="M482" s="92"/>
      <c r="P482" s="77"/>
      <c r="T482" s="75">
        <f t="shared" si="36"/>
        <v>0</v>
      </c>
    </row>
    <row r="483" spans="2:20" x14ac:dyDescent="0.2">
      <c r="B483" s="33"/>
      <c r="C483" s="40"/>
      <c r="D483" s="33"/>
      <c r="E483" s="33"/>
      <c r="F483" s="33"/>
      <c r="G483" s="33"/>
      <c r="H483" s="33"/>
      <c r="I483" s="33"/>
      <c r="J483" s="33"/>
      <c r="L483" s="74"/>
      <c r="M483" s="92"/>
      <c r="P483" s="77"/>
      <c r="T483" s="75">
        <f t="shared" si="36"/>
        <v>0</v>
      </c>
    </row>
    <row r="484" spans="2:20" x14ac:dyDescent="0.2">
      <c r="B484" s="33"/>
      <c r="C484" s="40"/>
      <c r="D484" s="33"/>
      <c r="E484" s="33"/>
      <c r="F484" s="33"/>
      <c r="G484" s="33"/>
      <c r="H484" s="33"/>
      <c r="I484" s="33"/>
      <c r="J484" s="33"/>
      <c r="L484" s="74"/>
      <c r="M484" s="92"/>
      <c r="P484" s="77"/>
      <c r="T484" s="75">
        <f t="shared" si="36"/>
        <v>0</v>
      </c>
    </row>
    <row r="485" spans="2:20" x14ac:dyDescent="0.2">
      <c r="B485" s="33"/>
      <c r="C485" s="40"/>
      <c r="D485" s="33"/>
      <c r="E485" s="33"/>
      <c r="F485" s="33"/>
      <c r="G485" s="33"/>
      <c r="H485" s="33"/>
      <c r="I485" s="33"/>
      <c r="J485" s="33"/>
      <c r="L485" s="74"/>
      <c r="M485" s="92"/>
      <c r="P485" s="77"/>
      <c r="T485" s="75">
        <f t="shared" si="36"/>
        <v>0</v>
      </c>
    </row>
    <row r="486" spans="2:20" x14ac:dyDescent="0.2">
      <c r="B486" s="33"/>
      <c r="C486" s="40"/>
      <c r="D486" s="33"/>
      <c r="E486" s="33"/>
      <c r="F486" s="33"/>
      <c r="G486" s="33"/>
      <c r="H486" s="33"/>
      <c r="I486" s="33"/>
      <c r="J486" s="33"/>
      <c r="L486" s="74"/>
      <c r="M486" s="92"/>
      <c r="P486" s="77"/>
      <c r="T486" s="75">
        <f t="shared" si="36"/>
        <v>0</v>
      </c>
    </row>
    <row r="487" spans="2:20" x14ac:dyDescent="0.2">
      <c r="B487" s="33"/>
      <c r="C487" s="40"/>
      <c r="D487" s="33"/>
      <c r="E487" s="33"/>
      <c r="F487" s="33"/>
      <c r="G487" s="33"/>
      <c r="H487" s="33"/>
      <c r="I487" s="33"/>
      <c r="J487" s="33"/>
      <c r="L487" s="74"/>
      <c r="M487" s="92"/>
      <c r="P487" s="77"/>
      <c r="T487" s="75">
        <f t="shared" si="36"/>
        <v>0</v>
      </c>
    </row>
    <row r="488" spans="2:20" x14ac:dyDescent="0.2">
      <c r="B488" s="33"/>
      <c r="C488" s="40"/>
      <c r="D488" s="33"/>
      <c r="E488" s="33"/>
      <c r="F488" s="33"/>
      <c r="G488" s="33"/>
      <c r="H488" s="33"/>
      <c r="I488" s="33"/>
      <c r="J488" s="33"/>
      <c r="L488" s="74"/>
      <c r="M488" s="92"/>
      <c r="P488" s="77"/>
      <c r="T488" s="75">
        <f t="shared" si="36"/>
        <v>0</v>
      </c>
    </row>
    <row r="489" spans="2:20" x14ac:dyDescent="0.2">
      <c r="B489" s="33"/>
      <c r="C489" s="40"/>
      <c r="D489" s="33"/>
      <c r="E489" s="33"/>
      <c r="F489" s="33"/>
      <c r="G489" s="33"/>
      <c r="H489" s="33"/>
      <c r="I489" s="33"/>
      <c r="J489" s="33"/>
      <c r="L489" s="74"/>
      <c r="M489" s="92"/>
      <c r="P489" s="77"/>
      <c r="T489" s="75">
        <f t="shared" si="36"/>
        <v>0</v>
      </c>
    </row>
    <row r="490" spans="2:20" x14ac:dyDescent="0.2">
      <c r="B490" s="33"/>
      <c r="C490" s="40"/>
      <c r="D490" s="33"/>
      <c r="E490" s="33"/>
      <c r="F490" s="33"/>
      <c r="G490" s="33"/>
      <c r="H490" s="33"/>
      <c r="I490" s="33"/>
      <c r="J490" s="33"/>
      <c r="L490" s="74"/>
      <c r="M490" s="92"/>
      <c r="P490" s="77"/>
      <c r="T490" s="75">
        <f t="shared" si="36"/>
        <v>0</v>
      </c>
    </row>
    <row r="491" spans="2:20" x14ac:dyDescent="0.2">
      <c r="B491" s="33"/>
      <c r="C491" s="40"/>
      <c r="D491" s="33"/>
      <c r="E491" s="33"/>
      <c r="F491" s="33"/>
      <c r="G491" s="33"/>
      <c r="H491" s="33"/>
      <c r="I491" s="33"/>
      <c r="J491" s="33"/>
      <c r="L491" s="74"/>
      <c r="M491" s="92"/>
      <c r="P491" s="77"/>
      <c r="T491" s="75">
        <f t="shared" si="36"/>
        <v>0</v>
      </c>
    </row>
    <row r="492" spans="2:20" x14ac:dyDescent="0.2">
      <c r="B492" s="33"/>
      <c r="C492" s="40"/>
      <c r="D492" s="33"/>
      <c r="E492" s="33"/>
      <c r="F492" s="33"/>
      <c r="G492" s="33"/>
      <c r="H492" s="33"/>
      <c r="I492" s="33"/>
      <c r="J492" s="33"/>
      <c r="L492" s="74"/>
      <c r="M492" s="92"/>
      <c r="P492" s="77"/>
      <c r="T492" s="75">
        <f t="shared" si="36"/>
        <v>0</v>
      </c>
    </row>
    <row r="493" spans="2:20" x14ac:dyDescent="0.2">
      <c r="B493" s="33"/>
      <c r="C493" s="40"/>
      <c r="D493" s="33"/>
      <c r="E493" s="33"/>
      <c r="F493" s="33"/>
      <c r="G493" s="33"/>
      <c r="H493" s="33"/>
      <c r="I493" s="33"/>
      <c r="J493" s="33"/>
      <c r="L493" s="74"/>
      <c r="M493" s="92"/>
      <c r="P493" s="77"/>
      <c r="T493" s="75">
        <f t="shared" si="36"/>
        <v>0</v>
      </c>
    </row>
    <row r="494" spans="2:20" x14ac:dyDescent="0.2">
      <c r="B494" s="33"/>
      <c r="C494" s="40"/>
      <c r="D494" s="33"/>
      <c r="E494" s="33"/>
      <c r="F494" s="33"/>
      <c r="G494" s="33"/>
      <c r="H494" s="33"/>
      <c r="I494" s="33"/>
      <c r="J494" s="33"/>
      <c r="L494" s="74"/>
      <c r="M494" s="92"/>
      <c r="P494" s="77"/>
      <c r="T494" s="75">
        <f t="shared" si="36"/>
        <v>0</v>
      </c>
    </row>
    <row r="495" spans="2:20" x14ac:dyDescent="0.2">
      <c r="B495" s="33"/>
      <c r="C495" s="40"/>
      <c r="D495" s="33"/>
      <c r="E495" s="33"/>
      <c r="F495" s="33"/>
      <c r="G495" s="33"/>
      <c r="H495" s="33"/>
      <c r="I495" s="33"/>
      <c r="J495" s="33"/>
      <c r="L495" s="74"/>
      <c r="M495" s="92"/>
      <c r="P495" s="77"/>
      <c r="T495" s="75">
        <f t="shared" si="36"/>
        <v>0</v>
      </c>
    </row>
    <row r="496" spans="2:20" x14ac:dyDescent="0.2">
      <c r="B496" s="33"/>
      <c r="C496" s="40"/>
      <c r="D496" s="33"/>
      <c r="E496" s="33"/>
      <c r="F496" s="33"/>
      <c r="G496" s="33"/>
      <c r="H496" s="33"/>
      <c r="I496" s="33"/>
      <c r="J496" s="33"/>
      <c r="L496" s="74"/>
      <c r="M496" s="92"/>
      <c r="P496" s="77"/>
      <c r="T496" s="75">
        <f t="shared" si="36"/>
        <v>0</v>
      </c>
    </row>
    <row r="497" spans="2:20" x14ac:dyDescent="0.2">
      <c r="B497" s="33"/>
      <c r="C497" s="40"/>
      <c r="D497" s="33"/>
      <c r="E497" s="33"/>
      <c r="F497" s="33"/>
      <c r="G497" s="33"/>
      <c r="H497" s="33"/>
      <c r="I497" s="33"/>
      <c r="J497" s="33"/>
      <c r="L497" s="74"/>
      <c r="M497" s="92"/>
      <c r="P497" s="77"/>
      <c r="T497" s="75">
        <f t="shared" si="36"/>
        <v>0</v>
      </c>
    </row>
    <row r="498" spans="2:20" x14ac:dyDescent="0.2">
      <c r="B498" s="33"/>
      <c r="C498" s="40"/>
      <c r="D498" s="33"/>
      <c r="E498" s="33"/>
      <c r="F498" s="33"/>
      <c r="G498" s="33"/>
      <c r="H498" s="33"/>
      <c r="I498" s="33"/>
      <c r="J498" s="33"/>
      <c r="L498" s="74"/>
      <c r="M498" s="92"/>
      <c r="P498" s="77"/>
      <c r="T498" s="75">
        <f t="shared" si="36"/>
        <v>0</v>
      </c>
    </row>
    <row r="499" spans="2:20" x14ac:dyDescent="0.2">
      <c r="B499" s="33"/>
      <c r="C499" s="40"/>
      <c r="D499" s="33"/>
      <c r="E499" s="33"/>
      <c r="F499" s="33"/>
      <c r="G499" s="33"/>
      <c r="H499" s="33"/>
      <c r="I499" s="33"/>
      <c r="J499" s="33"/>
      <c r="L499" s="74"/>
      <c r="M499" s="92"/>
      <c r="P499" s="77"/>
      <c r="T499" s="75">
        <f t="shared" si="36"/>
        <v>0</v>
      </c>
    </row>
    <row r="500" spans="2:20" x14ac:dyDescent="0.2">
      <c r="B500" s="33"/>
      <c r="C500" s="40"/>
      <c r="D500" s="33"/>
      <c r="E500" s="33"/>
      <c r="F500" s="33"/>
      <c r="G500" s="33"/>
      <c r="H500" s="33"/>
      <c r="I500" s="33"/>
      <c r="J500" s="33"/>
      <c r="L500" s="74"/>
      <c r="M500" s="92"/>
      <c r="P500" s="77"/>
      <c r="T500" s="75">
        <f t="shared" si="36"/>
        <v>0</v>
      </c>
    </row>
    <row r="501" spans="2:20" x14ac:dyDescent="0.2">
      <c r="B501" s="33"/>
      <c r="C501" s="40"/>
      <c r="D501" s="33"/>
      <c r="E501" s="33"/>
      <c r="F501" s="33"/>
      <c r="G501" s="33"/>
      <c r="H501" s="33"/>
      <c r="I501" s="33"/>
      <c r="J501" s="33"/>
      <c r="L501" s="74"/>
      <c r="M501" s="92"/>
      <c r="P501" s="77"/>
      <c r="T501" s="75">
        <f t="shared" si="36"/>
        <v>0</v>
      </c>
    </row>
    <row r="502" spans="2:20" x14ac:dyDescent="0.2">
      <c r="B502" s="33"/>
      <c r="C502" s="40"/>
      <c r="D502" s="33"/>
      <c r="E502" s="33"/>
      <c r="F502" s="33"/>
      <c r="G502" s="33"/>
      <c r="H502" s="33"/>
      <c r="I502" s="33"/>
      <c r="J502" s="33"/>
      <c r="L502" s="74"/>
      <c r="M502" s="92"/>
      <c r="P502" s="77"/>
      <c r="T502" s="75">
        <f t="shared" si="36"/>
        <v>0</v>
      </c>
    </row>
    <row r="503" spans="2:20" x14ac:dyDescent="0.2">
      <c r="B503" s="33"/>
      <c r="C503" s="40"/>
      <c r="D503" s="33"/>
      <c r="E503" s="33"/>
      <c r="F503" s="33"/>
      <c r="G503" s="33"/>
      <c r="H503" s="33"/>
      <c r="I503" s="33"/>
      <c r="J503" s="33"/>
      <c r="L503" s="74"/>
      <c r="M503" s="92"/>
      <c r="P503" s="77"/>
      <c r="T503" s="75">
        <f t="shared" si="36"/>
        <v>0</v>
      </c>
    </row>
    <row r="504" spans="2:20" x14ac:dyDescent="0.2">
      <c r="B504" s="33"/>
      <c r="C504" s="40"/>
      <c r="D504" s="33"/>
      <c r="E504" s="33"/>
      <c r="F504" s="33"/>
      <c r="G504" s="33"/>
      <c r="H504" s="33"/>
      <c r="I504" s="33"/>
      <c r="J504" s="33"/>
      <c r="L504" s="74"/>
      <c r="M504" s="92"/>
      <c r="P504" s="77"/>
      <c r="T504" s="75">
        <f t="shared" si="36"/>
        <v>0</v>
      </c>
    </row>
    <row r="505" spans="2:20" x14ac:dyDescent="0.2">
      <c r="B505" s="33"/>
      <c r="C505" s="40"/>
      <c r="D505" s="33"/>
      <c r="E505" s="33"/>
      <c r="F505" s="33"/>
      <c r="G505" s="33"/>
      <c r="H505" s="33"/>
      <c r="I505" s="33"/>
      <c r="J505" s="33"/>
      <c r="L505" s="74"/>
      <c r="M505" s="92"/>
      <c r="P505" s="77"/>
      <c r="T505" s="75">
        <f t="shared" si="36"/>
        <v>0</v>
      </c>
    </row>
    <row r="506" spans="2:20" x14ac:dyDescent="0.2">
      <c r="B506" s="33"/>
      <c r="C506" s="40"/>
      <c r="D506" s="33"/>
      <c r="E506" s="33"/>
      <c r="F506" s="33"/>
      <c r="G506" s="33"/>
      <c r="H506" s="33"/>
      <c r="I506" s="33"/>
      <c r="J506" s="33"/>
      <c r="L506" s="74"/>
      <c r="M506" s="92"/>
      <c r="P506" s="77"/>
      <c r="T506" s="75">
        <f t="shared" si="36"/>
        <v>0</v>
      </c>
    </row>
    <row r="507" spans="2:20" x14ac:dyDescent="0.2">
      <c r="B507" s="33"/>
      <c r="C507" s="40"/>
      <c r="D507" s="33"/>
      <c r="E507" s="33"/>
      <c r="F507" s="33"/>
      <c r="G507" s="33"/>
      <c r="H507" s="33"/>
      <c r="I507" s="33"/>
      <c r="J507" s="33"/>
      <c r="L507" s="74"/>
      <c r="M507" s="92"/>
      <c r="P507" s="77"/>
      <c r="T507" s="75">
        <f t="shared" si="36"/>
        <v>0</v>
      </c>
    </row>
    <row r="508" spans="2:20" x14ac:dyDescent="0.2">
      <c r="B508" s="33"/>
      <c r="C508" s="40"/>
      <c r="D508" s="33"/>
      <c r="E508" s="33"/>
      <c r="F508" s="33"/>
      <c r="G508" s="33"/>
      <c r="H508" s="33"/>
      <c r="I508" s="33"/>
      <c r="J508" s="33"/>
      <c r="L508" s="74"/>
      <c r="M508" s="92"/>
      <c r="P508" s="77"/>
      <c r="T508" s="75">
        <f t="shared" si="36"/>
        <v>0</v>
      </c>
    </row>
    <row r="509" spans="2:20" x14ac:dyDescent="0.2">
      <c r="B509" s="33"/>
      <c r="C509" s="40"/>
      <c r="D509" s="33"/>
      <c r="E509" s="33"/>
      <c r="F509" s="33"/>
      <c r="G509" s="33"/>
      <c r="H509" s="33"/>
      <c r="I509" s="33"/>
      <c r="J509" s="33"/>
      <c r="L509" s="74"/>
      <c r="M509" s="92"/>
      <c r="P509" s="77"/>
      <c r="T509" s="75">
        <f t="shared" si="36"/>
        <v>0</v>
      </c>
    </row>
    <row r="510" spans="2:20" x14ac:dyDescent="0.2">
      <c r="B510" s="33"/>
      <c r="C510" s="40"/>
      <c r="D510" s="33"/>
      <c r="E510" s="33"/>
      <c r="F510" s="33"/>
      <c r="G510" s="33"/>
      <c r="H510" s="33"/>
      <c r="I510" s="33"/>
      <c r="J510" s="33"/>
      <c r="L510" s="74"/>
      <c r="M510" s="92"/>
      <c r="P510" s="77"/>
      <c r="T510" s="75">
        <f t="shared" si="36"/>
        <v>0</v>
      </c>
    </row>
    <row r="511" spans="2:20" x14ac:dyDescent="0.2">
      <c r="B511" s="33"/>
      <c r="C511" s="40"/>
      <c r="D511" s="33"/>
      <c r="E511" s="33"/>
      <c r="F511" s="33"/>
      <c r="G511" s="33"/>
      <c r="H511" s="33"/>
      <c r="I511" s="33"/>
      <c r="J511" s="33"/>
      <c r="L511" s="74"/>
      <c r="M511" s="92"/>
      <c r="P511" s="77"/>
      <c r="T511" s="75">
        <f t="shared" si="36"/>
        <v>0</v>
      </c>
    </row>
    <row r="512" spans="2:20" x14ac:dyDescent="0.2">
      <c r="B512" s="33"/>
      <c r="C512" s="40"/>
      <c r="D512" s="33"/>
      <c r="E512" s="33"/>
      <c r="F512" s="33"/>
      <c r="G512" s="33"/>
      <c r="H512" s="33"/>
      <c r="I512" s="33"/>
      <c r="J512" s="33"/>
      <c r="L512" s="74"/>
      <c r="M512" s="92"/>
      <c r="P512" s="77"/>
      <c r="T512" s="75">
        <f t="shared" si="36"/>
        <v>0</v>
      </c>
    </row>
    <row r="513" spans="2:20" x14ac:dyDescent="0.2">
      <c r="B513" s="33"/>
      <c r="C513" s="40"/>
      <c r="D513" s="33"/>
      <c r="E513" s="33"/>
      <c r="F513" s="33"/>
      <c r="G513" s="33"/>
      <c r="H513" s="33"/>
      <c r="I513" s="33"/>
      <c r="J513" s="33"/>
      <c r="L513" s="74"/>
      <c r="M513" s="92"/>
      <c r="P513" s="77"/>
      <c r="T513" s="75">
        <f t="shared" si="36"/>
        <v>0</v>
      </c>
    </row>
    <row r="514" spans="2:20" x14ac:dyDescent="0.2">
      <c r="B514" s="33"/>
      <c r="C514" s="40"/>
      <c r="D514" s="33"/>
      <c r="E514" s="33"/>
      <c r="F514" s="33"/>
      <c r="G514" s="33"/>
      <c r="H514" s="33"/>
      <c r="I514" s="33"/>
      <c r="J514" s="33"/>
      <c r="L514" s="74"/>
      <c r="M514" s="92"/>
      <c r="P514" s="77"/>
      <c r="T514" s="75">
        <f t="shared" si="36"/>
        <v>0</v>
      </c>
    </row>
    <row r="515" spans="2:20" x14ac:dyDescent="0.2">
      <c r="B515" s="33"/>
      <c r="C515" s="40"/>
      <c r="D515" s="33"/>
      <c r="E515" s="33"/>
      <c r="F515" s="33"/>
      <c r="G515" s="33"/>
      <c r="H515" s="33"/>
      <c r="I515" s="33"/>
      <c r="J515" s="33"/>
      <c r="L515" s="74"/>
      <c r="M515" s="92"/>
      <c r="P515" s="77"/>
      <c r="T515" s="75">
        <f t="shared" si="36"/>
        <v>0</v>
      </c>
    </row>
    <row r="516" spans="2:20" x14ac:dyDescent="0.2">
      <c r="B516" s="33"/>
      <c r="C516" s="40"/>
      <c r="D516" s="33"/>
      <c r="E516" s="33"/>
      <c r="F516" s="33"/>
      <c r="G516" s="33"/>
      <c r="H516" s="33"/>
      <c r="I516" s="33"/>
      <c r="J516" s="33"/>
      <c r="L516" s="74"/>
      <c r="M516" s="92"/>
      <c r="P516" s="77"/>
      <c r="T516" s="75">
        <f t="shared" si="36"/>
        <v>0</v>
      </c>
    </row>
    <row r="517" spans="2:20" x14ac:dyDescent="0.2">
      <c r="B517" s="33"/>
      <c r="C517" s="40"/>
      <c r="D517" s="33"/>
      <c r="E517" s="33"/>
      <c r="F517" s="33"/>
      <c r="G517" s="33"/>
      <c r="H517" s="33"/>
      <c r="I517" s="33"/>
      <c r="J517" s="33"/>
      <c r="L517" s="74"/>
      <c r="M517" s="92"/>
      <c r="P517" s="77"/>
      <c r="T517" s="75">
        <f t="shared" si="36"/>
        <v>0</v>
      </c>
    </row>
    <row r="518" spans="2:20" x14ac:dyDescent="0.2">
      <c r="B518" s="33"/>
      <c r="C518" s="40"/>
      <c r="D518" s="33"/>
      <c r="E518" s="33"/>
      <c r="F518" s="33"/>
      <c r="G518" s="33"/>
      <c r="H518" s="33"/>
      <c r="I518" s="33"/>
      <c r="J518" s="33"/>
      <c r="L518" s="74"/>
      <c r="M518" s="92"/>
      <c r="P518" s="77"/>
      <c r="T518" s="75">
        <f t="shared" si="36"/>
        <v>0</v>
      </c>
    </row>
    <row r="519" spans="2:20" x14ac:dyDescent="0.2">
      <c r="B519" s="33"/>
      <c r="C519" s="40"/>
      <c r="D519" s="33"/>
      <c r="E519" s="33"/>
      <c r="F519" s="33"/>
      <c r="G519" s="33"/>
      <c r="H519" s="33"/>
      <c r="I519" s="33"/>
      <c r="J519" s="33"/>
      <c r="L519" s="74"/>
      <c r="M519" s="92"/>
      <c r="P519" s="77"/>
      <c r="T519" s="75">
        <f t="shared" si="36"/>
        <v>0</v>
      </c>
    </row>
    <row r="520" spans="2:20" x14ac:dyDescent="0.2">
      <c r="B520" s="33"/>
      <c r="C520" s="40"/>
      <c r="D520" s="33"/>
      <c r="E520" s="33"/>
      <c r="F520" s="33"/>
      <c r="G520" s="33"/>
      <c r="H520" s="33"/>
      <c r="I520" s="33"/>
      <c r="J520" s="33"/>
      <c r="L520" s="74"/>
      <c r="M520" s="92"/>
      <c r="P520" s="77"/>
      <c r="T520" s="75">
        <f t="shared" si="36"/>
        <v>0</v>
      </c>
    </row>
    <row r="521" spans="2:20" x14ac:dyDescent="0.2">
      <c r="B521" s="33"/>
      <c r="C521" s="40"/>
      <c r="D521" s="33"/>
      <c r="E521" s="33"/>
      <c r="F521" s="33"/>
      <c r="G521" s="33"/>
      <c r="H521" s="33"/>
      <c r="I521" s="33"/>
      <c r="J521" s="33"/>
      <c r="L521" s="74"/>
      <c r="M521" s="92"/>
      <c r="P521" s="77"/>
      <c r="T521" s="75">
        <f t="shared" si="36"/>
        <v>0</v>
      </c>
    </row>
    <row r="522" spans="2:20" x14ac:dyDescent="0.2">
      <c r="B522" s="33"/>
      <c r="C522" s="40"/>
      <c r="D522" s="33"/>
      <c r="E522" s="33"/>
      <c r="F522" s="33"/>
      <c r="G522" s="33"/>
      <c r="H522" s="33"/>
      <c r="I522" s="33"/>
      <c r="J522" s="33"/>
      <c r="L522" s="74"/>
      <c r="M522" s="92"/>
      <c r="P522" s="77"/>
      <c r="T522" s="75">
        <f t="shared" si="36"/>
        <v>0</v>
      </c>
    </row>
    <row r="523" spans="2:20" x14ac:dyDescent="0.2">
      <c r="B523" s="33"/>
      <c r="C523" s="40"/>
      <c r="D523" s="33"/>
      <c r="E523" s="33"/>
      <c r="F523" s="33"/>
      <c r="G523" s="33"/>
      <c r="H523" s="33"/>
      <c r="I523" s="33"/>
      <c r="J523" s="33"/>
      <c r="L523" s="74"/>
      <c r="M523" s="92"/>
      <c r="P523" s="77"/>
      <c r="T523" s="75">
        <f t="shared" si="36"/>
        <v>0</v>
      </c>
    </row>
    <row r="524" spans="2:20" x14ac:dyDescent="0.2">
      <c r="B524" s="33"/>
      <c r="C524" s="40"/>
      <c r="D524" s="33"/>
      <c r="E524" s="33"/>
      <c r="F524" s="33"/>
      <c r="G524" s="33"/>
      <c r="H524" s="33"/>
      <c r="I524" s="33"/>
      <c r="J524" s="33"/>
      <c r="L524" s="74"/>
      <c r="M524" s="92"/>
      <c r="P524" s="77"/>
      <c r="T524" s="75">
        <f t="shared" si="36"/>
        <v>0</v>
      </c>
    </row>
    <row r="525" spans="2:20" x14ac:dyDescent="0.2">
      <c r="B525" s="33"/>
      <c r="C525" s="40"/>
      <c r="D525" s="33"/>
      <c r="E525" s="33"/>
      <c r="F525" s="33"/>
      <c r="G525" s="33"/>
      <c r="H525" s="33"/>
      <c r="I525" s="33"/>
      <c r="J525" s="33"/>
      <c r="L525" s="74"/>
      <c r="M525" s="92"/>
      <c r="P525" s="77"/>
      <c r="T525" s="75">
        <f t="shared" si="36"/>
        <v>0</v>
      </c>
    </row>
    <row r="526" spans="2:20" x14ac:dyDescent="0.2">
      <c r="B526" s="33"/>
      <c r="C526" s="40"/>
      <c r="D526" s="33"/>
      <c r="E526" s="33"/>
      <c r="F526" s="33"/>
      <c r="G526" s="33"/>
      <c r="H526" s="33"/>
      <c r="I526" s="33"/>
      <c r="J526" s="33"/>
      <c r="L526" s="74"/>
      <c r="M526" s="92"/>
      <c r="P526" s="77"/>
      <c r="T526" s="75">
        <f t="shared" si="36"/>
        <v>0</v>
      </c>
    </row>
    <row r="527" spans="2:20" x14ac:dyDescent="0.2">
      <c r="B527" s="33"/>
      <c r="C527" s="40"/>
      <c r="D527" s="33"/>
      <c r="E527" s="33"/>
      <c r="F527" s="33"/>
      <c r="G527" s="33"/>
      <c r="H527" s="33"/>
      <c r="I527" s="33"/>
      <c r="J527" s="33"/>
      <c r="L527" s="74"/>
      <c r="M527" s="92"/>
      <c r="P527" s="77"/>
      <c r="T527" s="75">
        <f t="shared" si="36"/>
        <v>0</v>
      </c>
    </row>
    <row r="528" spans="2:20" x14ac:dyDescent="0.2">
      <c r="B528" s="33"/>
      <c r="C528" s="40"/>
      <c r="D528" s="33"/>
      <c r="E528" s="33"/>
      <c r="F528" s="33"/>
      <c r="G528" s="33"/>
      <c r="H528" s="33"/>
      <c r="I528" s="33"/>
      <c r="J528" s="33"/>
      <c r="L528" s="74"/>
      <c r="M528" s="92"/>
      <c r="P528" s="77"/>
      <c r="T528" s="75">
        <f t="shared" si="36"/>
        <v>0</v>
      </c>
    </row>
    <row r="529" spans="2:20" x14ac:dyDescent="0.2">
      <c r="B529" s="33"/>
      <c r="C529" s="40"/>
      <c r="D529" s="33"/>
      <c r="E529" s="33"/>
      <c r="F529" s="33"/>
      <c r="G529" s="33"/>
      <c r="H529" s="33"/>
      <c r="I529" s="33"/>
      <c r="J529" s="33"/>
      <c r="L529" s="74"/>
      <c r="M529" s="92"/>
      <c r="P529" s="77"/>
      <c r="T529" s="75">
        <f t="shared" si="36"/>
        <v>0</v>
      </c>
    </row>
    <row r="530" spans="2:20" x14ac:dyDescent="0.2">
      <c r="B530" s="33"/>
      <c r="C530" s="40"/>
      <c r="D530" s="33"/>
      <c r="E530" s="33"/>
      <c r="F530" s="33"/>
      <c r="G530" s="33"/>
      <c r="H530" s="33"/>
      <c r="I530" s="33"/>
      <c r="J530" s="33"/>
      <c r="L530" s="74"/>
      <c r="M530" s="92"/>
      <c r="P530" s="77"/>
      <c r="T530" s="75">
        <f t="shared" si="36"/>
        <v>0</v>
      </c>
    </row>
    <row r="531" spans="2:20" x14ac:dyDescent="0.2">
      <c r="B531" s="33"/>
      <c r="C531" s="40"/>
      <c r="D531" s="33"/>
      <c r="E531" s="33"/>
      <c r="F531" s="33"/>
      <c r="G531" s="33"/>
      <c r="H531" s="33"/>
      <c r="I531" s="33"/>
      <c r="J531" s="33"/>
      <c r="L531" s="74"/>
      <c r="M531" s="92"/>
      <c r="P531" s="77"/>
      <c r="T531" s="75">
        <f t="shared" si="36"/>
        <v>0</v>
      </c>
    </row>
    <row r="532" spans="2:20" x14ac:dyDescent="0.2">
      <c r="B532" s="33"/>
      <c r="C532" s="40"/>
      <c r="D532" s="33"/>
      <c r="E532" s="33"/>
      <c r="F532" s="33"/>
      <c r="G532" s="33"/>
      <c r="H532" s="33"/>
      <c r="I532" s="33"/>
      <c r="J532" s="33"/>
      <c r="L532" s="74"/>
      <c r="M532" s="92"/>
      <c r="P532" s="77"/>
      <c r="T532" s="75">
        <f t="shared" si="36"/>
        <v>0</v>
      </c>
    </row>
    <row r="533" spans="2:20" x14ac:dyDescent="0.2">
      <c r="B533" s="33"/>
      <c r="C533" s="40"/>
      <c r="D533" s="33"/>
      <c r="E533" s="33"/>
      <c r="F533" s="33"/>
      <c r="G533" s="33"/>
      <c r="H533" s="33"/>
      <c r="I533" s="33"/>
      <c r="J533" s="33"/>
      <c r="L533" s="74"/>
      <c r="M533" s="92"/>
      <c r="P533" s="77"/>
      <c r="T533" s="75">
        <f t="shared" si="36"/>
        <v>0</v>
      </c>
    </row>
    <row r="534" spans="2:20" x14ac:dyDescent="0.2">
      <c r="B534" s="33"/>
      <c r="C534" s="40"/>
      <c r="D534" s="33"/>
      <c r="E534" s="33"/>
      <c r="F534" s="33"/>
      <c r="G534" s="33"/>
      <c r="H534" s="33"/>
      <c r="I534" s="33"/>
      <c r="J534" s="33"/>
      <c r="L534" s="74"/>
      <c r="M534" s="92"/>
      <c r="P534" s="77"/>
      <c r="T534" s="75">
        <f t="shared" si="36"/>
        <v>0</v>
      </c>
    </row>
    <row r="535" spans="2:20" x14ac:dyDescent="0.2">
      <c r="B535" s="33"/>
      <c r="C535" s="40"/>
      <c r="D535" s="33"/>
      <c r="E535" s="33"/>
      <c r="F535" s="33"/>
      <c r="G535" s="33"/>
      <c r="H535" s="33"/>
      <c r="I535" s="33"/>
      <c r="J535" s="33"/>
      <c r="L535" s="74"/>
      <c r="M535" s="92"/>
      <c r="P535" s="77"/>
      <c r="T535" s="75">
        <f t="shared" si="36"/>
        <v>0</v>
      </c>
    </row>
    <row r="536" spans="2:20" x14ac:dyDescent="0.2">
      <c r="B536" s="33"/>
      <c r="C536" s="40"/>
      <c r="D536" s="33"/>
      <c r="E536" s="33"/>
      <c r="F536" s="33"/>
      <c r="G536" s="33"/>
      <c r="H536" s="33"/>
      <c r="I536" s="33"/>
      <c r="J536" s="33"/>
      <c r="L536" s="74"/>
      <c r="M536" s="92"/>
      <c r="P536" s="77"/>
      <c r="T536" s="75">
        <f t="shared" si="36"/>
        <v>0</v>
      </c>
    </row>
    <row r="537" spans="2:20" x14ac:dyDescent="0.2">
      <c r="B537" s="33"/>
      <c r="C537" s="40"/>
      <c r="D537" s="33"/>
      <c r="E537" s="33"/>
      <c r="F537" s="33"/>
      <c r="G537" s="33"/>
      <c r="H537" s="33"/>
      <c r="I537" s="33"/>
      <c r="J537" s="33"/>
      <c r="L537" s="74"/>
      <c r="M537" s="92"/>
      <c r="P537" s="77"/>
      <c r="T537" s="75">
        <f t="shared" si="36"/>
        <v>0</v>
      </c>
    </row>
    <row r="538" spans="2:20" x14ac:dyDescent="0.2">
      <c r="B538" s="33"/>
      <c r="C538" s="40"/>
      <c r="D538" s="33"/>
      <c r="E538" s="33"/>
      <c r="F538" s="33"/>
      <c r="G538" s="33"/>
      <c r="H538" s="33"/>
      <c r="I538" s="33"/>
      <c r="J538" s="33"/>
      <c r="L538" s="74"/>
      <c r="M538" s="92"/>
      <c r="P538" s="77"/>
      <c r="T538" s="75">
        <f t="shared" si="36"/>
        <v>0</v>
      </c>
    </row>
    <row r="539" spans="2:20" x14ac:dyDescent="0.2">
      <c r="B539" s="33"/>
      <c r="C539" s="40"/>
      <c r="D539" s="33"/>
      <c r="E539" s="33"/>
      <c r="F539" s="33"/>
      <c r="G539" s="33"/>
      <c r="H539" s="33"/>
      <c r="I539" s="33"/>
      <c r="J539" s="33"/>
      <c r="L539" s="74"/>
      <c r="M539" s="92"/>
      <c r="P539" s="77"/>
      <c r="T539" s="75">
        <f t="shared" ref="T539:T602" si="37">P539+S539</f>
        <v>0</v>
      </c>
    </row>
    <row r="540" spans="2:20" x14ac:dyDescent="0.2">
      <c r="B540" s="33"/>
      <c r="C540" s="40"/>
      <c r="D540" s="33"/>
      <c r="E540" s="33"/>
      <c r="F540" s="33"/>
      <c r="G540" s="33"/>
      <c r="H540" s="33"/>
      <c r="I540" s="33"/>
      <c r="J540" s="33"/>
      <c r="L540" s="74"/>
      <c r="M540" s="92"/>
      <c r="P540" s="77"/>
      <c r="T540" s="75">
        <f t="shared" si="37"/>
        <v>0</v>
      </c>
    </row>
    <row r="541" spans="2:20" x14ac:dyDescent="0.2">
      <c r="B541" s="33"/>
      <c r="C541" s="40"/>
      <c r="D541" s="33"/>
      <c r="E541" s="33"/>
      <c r="F541" s="33"/>
      <c r="G541" s="33"/>
      <c r="H541" s="33"/>
      <c r="I541" s="33"/>
      <c r="J541" s="33"/>
      <c r="L541" s="74"/>
      <c r="M541" s="92"/>
      <c r="P541" s="77"/>
      <c r="T541" s="75">
        <f t="shared" si="37"/>
        <v>0</v>
      </c>
    </row>
    <row r="542" spans="2:20" x14ac:dyDescent="0.2">
      <c r="B542" s="33"/>
      <c r="C542" s="40"/>
      <c r="D542" s="33"/>
      <c r="E542" s="33"/>
      <c r="F542" s="33"/>
      <c r="G542" s="33"/>
      <c r="H542" s="33"/>
      <c r="I542" s="33"/>
      <c r="J542" s="33"/>
      <c r="L542" s="74"/>
      <c r="M542" s="92"/>
      <c r="P542" s="77"/>
      <c r="T542" s="75">
        <f t="shared" si="37"/>
        <v>0</v>
      </c>
    </row>
    <row r="543" spans="2:20" x14ac:dyDescent="0.2">
      <c r="B543" s="33"/>
      <c r="C543" s="40"/>
      <c r="D543" s="33"/>
      <c r="E543" s="33"/>
      <c r="F543" s="33"/>
      <c r="G543" s="33"/>
      <c r="H543" s="33"/>
      <c r="I543" s="33"/>
      <c r="J543" s="33"/>
      <c r="L543" s="74"/>
      <c r="M543" s="92"/>
      <c r="P543" s="77"/>
      <c r="T543" s="75">
        <f t="shared" si="37"/>
        <v>0</v>
      </c>
    </row>
    <row r="544" spans="2:20" x14ac:dyDescent="0.2">
      <c r="B544" s="33"/>
      <c r="C544" s="40"/>
      <c r="D544" s="33"/>
      <c r="E544" s="33"/>
      <c r="F544" s="33"/>
      <c r="G544" s="33"/>
      <c r="H544" s="33"/>
      <c r="I544" s="33"/>
      <c r="J544" s="33"/>
      <c r="L544" s="74"/>
      <c r="M544" s="92"/>
      <c r="P544" s="77"/>
      <c r="T544" s="75">
        <f t="shared" si="37"/>
        <v>0</v>
      </c>
    </row>
    <row r="545" spans="2:20" x14ac:dyDescent="0.2">
      <c r="B545" s="33"/>
      <c r="C545" s="40"/>
      <c r="D545" s="33"/>
      <c r="E545" s="33"/>
      <c r="F545" s="33"/>
      <c r="G545" s="33"/>
      <c r="H545" s="33"/>
      <c r="I545" s="33"/>
      <c r="J545" s="33"/>
      <c r="L545" s="74"/>
      <c r="M545" s="92"/>
      <c r="P545" s="77"/>
      <c r="T545" s="75">
        <f t="shared" si="37"/>
        <v>0</v>
      </c>
    </row>
    <row r="546" spans="2:20" x14ac:dyDescent="0.2">
      <c r="B546" s="33"/>
      <c r="C546" s="40"/>
      <c r="D546" s="33"/>
      <c r="E546" s="33"/>
      <c r="F546" s="33"/>
      <c r="G546" s="33"/>
      <c r="H546" s="33"/>
      <c r="I546" s="33"/>
      <c r="J546" s="33"/>
      <c r="L546" s="74"/>
      <c r="M546" s="92"/>
      <c r="P546" s="77"/>
      <c r="T546" s="75">
        <f t="shared" si="37"/>
        <v>0</v>
      </c>
    </row>
    <row r="547" spans="2:20" x14ac:dyDescent="0.2">
      <c r="B547" s="33"/>
      <c r="C547" s="40"/>
      <c r="D547" s="33"/>
      <c r="E547" s="33"/>
      <c r="F547" s="33"/>
      <c r="G547" s="33"/>
      <c r="H547" s="33"/>
      <c r="I547" s="33"/>
      <c r="J547" s="33"/>
      <c r="L547" s="74"/>
      <c r="M547" s="92"/>
      <c r="P547" s="77"/>
      <c r="T547" s="75">
        <f t="shared" si="37"/>
        <v>0</v>
      </c>
    </row>
    <row r="548" spans="2:20" x14ac:dyDescent="0.2">
      <c r="B548" s="33"/>
      <c r="C548" s="40"/>
      <c r="D548" s="33"/>
      <c r="E548" s="33"/>
      <c r="F548" s="33"/>
      <c r="G548" s="33"/>
      <c r="H548" s="33"/>
      <c r="I548" s="33"/>
      <c r="J548" s="33"/>
      <c r="L548" s="74"/>
      <c r="M548" s="92"/>
      <c r="P548" s="77"/>
      <c r="T548" s="75">
        <f t="shared" si="37"/>
        <v>0</v>
      </c>
    </row>
    <row r="549" spans="2:20" x14ac:dyDescent="0.2">
      <c r="B549" s="33"/>
      <c r="C549" s="40"/>
      <c r="D549" s="33"/>
      <c r="E549" s="33"/>
      <c r="F549" s="33"/>
      <c r="G549" s="33"/>
      <c r="H549" s="33"/>
      <c r="I549" s="33"/>
      <c r="J549" s="33"/>
      <c r="L549" s="74"/>
      <c r="M549" s="92"/>
      <c r="P549" s="77"/>
      <c r="T549" s="75">
        <f t="shared" si="37"/>
        <v>0</v>
      </c>
    </row>
    <row r="550" spans="2:20" x14ac:dyDescent="0.2">
      <c r="B550" s="33"/>
      <c r="C550" s="40"/>
      <c r="D550" s="33"/>
      <c r="E550" s="33"/>
      <c r="F550" s="33"/>
      <c r="G550" s="33"/>
      <c r="H550" s="33"/>
      <c r="I550" s="33"/>
      <c r="J550" s="33"/>
      <c r="L550" s="74"/>
      <c r="M550" s="92"/>
      <c r="P550" s="77"/>
      <c r="T550" s="75">
        <f t="shared" si="37"/>
        <v>0</v>
      </c>
    </row>
    <row r="551" spans="2:20" x14ac:dyDescent="0.2">
      <c r="B551" s="33"/>
      <c r="C551" s="40"/>
      <c r="D551" s="33"/>
      <c r="E551" s="33"/>
      <c r="F551" s="33"/>
      <c r="G551" s="33"/>
      <c r="H551" s="33"/>
      <c r="I551" s="33"/>
      <c r="J551" s="33"/>
      <c r="L551" s="74"/>
      <c r="M551" s="92"/>
      <c r="P551" s="77"/>
      <c r="T551" s="75">
        <f t="shared" si="37"/>
        <v>0</v>
      </c>
    </row>
    <row r="552" spans="2:20" x14ac:dyDescent="0.2">
      <c r="B552" s="33"/>
      <c r="C552" s="40"/>
      <c r="D552" s="33"/>
      <c r="E552" s="33"/>
      <c r="F552" s="33"/>
      <c r="G552" s="33"/>
      <c r="H552" s="33"/>
      <c r="I552" s="33"/>
      <c r="J552" s="33"/>
      <c r="L552" s="74"/>
      <c r="M552" s="92"/>
      <c r="P552" s="77"/>
      <c r="T552" s="75">
        <f t="shared" si="37"/>
        <v>0</v>
      </c>
    </row>
    <row r="553" spans="2:20" x14ac:dyDescent="0.2">
      <c r="B553" s="33"/>
      <c r="C553" s="40"/>
      <c r="D553" s="33"/>
      <c r="E553" s="33"/>
      <c r="F553" s="33"/>
      <c r="G553" s="33"/>
      <c r="H553" s="33"/>
      <c r="I553" s="33"/>
      <c r="J553" s="33"/>
      <c r="L553" s="74"/>
      <c r="M553" s="92"/>
      <c r="P553" s="77"/>
      <c r="T553" s="75">
        <f t="shared" si="37"/>
        <v>0</v>
      </c>
    </row>
    <row r="554" spans="2:20" x14ac:dyDescent="0.2">
      <c r="B554" s="33"/>
      <c r="C554" s="40"/>
      <c r="D554" s="33"/>
      <c r="E554" s="33"/>
      <c r="F554" s="33"/>
      <c r="G554" s="33"/>
      <c r="H554" s="33"/>
      <c r="I554" s="33"/>
      <c r="J554" s="33"/>
      <c r="L554" s="74"/>
      <c r="M554" s="92"/>
      <c r="P554" s="77"/>
      <c r="T554" s="75">
        <f t="shared" si="37"/>
        <v>0</v>
      </c>
    </row>
    <row r="555" spans="2:20" x14ac:dyDescent="0.2">
      <c r="B555" s="33"/>
      <c r="C555" s="40"/>
      <c r="D555" s="33"/>
      <c r="E555" s="33"/>
      <c r="F555" s="33"/>
      <c r="G555" s="33"/>
      <c r="H555" s="33"/>
      <c r="I555" s="33"/>
      <c r="J555" s="33"/>
      <c r="L555" s="74"/>
      <c r="M555" s="92"/>
      <c r="P555" s="77"/>
      <c r="T555" s="75">
        <f t="shared" si="37"/>
        <v>0</v>
      </c>
    </row>
    <row r="556" spans="2:20" x14ac:dyDescent="0.2">
      <c r="B556" s="33"/>
      <c r="C556" s="40"/>
      <c r="D556" s="33"/>
      <c r="E556" s="33"/>
      <c r="F556" s="33"/>
      <c r="G556" s="33"/>
      <c r="H556" s="33"/>
      <c r="I556" s="33"/>
      <c r="J556" s="33"/>
      <c r="L556" s="74"/>
      <c r="M556" s="92"/>
      <c r="P556" s="77"/>
      <c r="T556" s="75">
        <f t="shared" si="37"/>
        <v>0</v>
      </c>
    </row>
    <row r="557" spans="2:20" x14ac:dyDescent="0.2">
      <c r="B557" s="33"/>
      <c r="C557" s="40"/>
      <c r="D557" s="33"/>
      <c r="E557" s="33"/>
      <c r="F557" s="33"/>
      <c r="G557" s="33"/>
      <c r="H557" s="33"/>
      <c r="I557" s="33"/>
      <c r="J557" s="33"/>
      <c r="L557" s="74"/>
      <c r="M557" s="92"/>
      <c r="P557" s="77"/>
      <c r="T557" s="75">
        <f t="shared" si="37"/>
        <v>0</v>
      </c>
    </row>
    <row r="558" spans="2:20" x14ac:dyDescent="0.2">
      <c r="B558" s="33"/>
      <c r="C558" s="40"/>
      <c r="D558" s="33"/>
      <c r="E558" s="33"/>
      <c r="F558" s="33"/>
      <c r="G558" s="33"/>
      <c r="H558" s="33"/>
      <c r="I558" s="33"/>
      <c r="J558" s="33"/>
      <c r="L558" s="74"/>
      <c r="M558" s="92"/>
      <c r="P558" s="77"/>
      <c r="T558" s="75">
        <f t="shared" si="37"/>
        <v>0</v>
      </c>
    </row>
    <row r="559" spans="2:20" x14ac:dyDescent="0.2">
      <c r="B559" s="33"/>
      <c r="C559" s="40"/>
      <c r="D559" s="33"/>
      <c r="E559" s="33"/>
      <c r="F559" s="33"/>
      <c r="G559" s="33"/>
      <c r="H559" s="33"/>
      <c r="I559" s="33"/>
      <c r="J559" s="33"/>
      <c r="L559" s="74"/>
      <c r="M559" s="92"/>
      <c r="P559" s="77"/>
      <c r="T559" s="75">
        <f t="shared" si="37"/>
        <v>0</v>
      </c>
    </row>
    <row r="560" spans="2:20" x14ac:dyDescent="0.2">
      <c r="B560" s="33"/>
      <c r="C560" s="40"/>
      <c r="D560" s="33"/>
      <c r="E560" s="33"/>
      <c r="F560" s="33"/>
      <c r="G560" s="33"/>
      <c r="H560" s="33"/>
      <c r="I560" s="33"/>
      <c r="J560" s="33"/>
      <c r="L560" s="74"/>
      <c r="M560" s="92"/>
      <c r="P560" s="77"/>
      <c r="T560" s="75">
        <f t="shared" si="37"/>
        <v>0</v>
      </c>
    </row>
    <row r="561" spans="2:20" x14ac:dyDescent="0.2">
      <c r="B561" s="33"/>
      <c r="C561" s="40"/>
      <c r="D561" s="33"/>
      <c r="E561" s="33"/>
      <c r="F561" s="33"/>
      <c r="G561" s="33"/>
      <c r="H561" s="33"/>
      <c r="I561" s="33"/>
      <c r="J561" s="33"/>
      <c r="L561" s="74"/>
      <c r="M561" s="92"/>
      <c r="P561" s="77"/>
      <c r="T561" s="75">
        <f t="shared" si="37"/>
        <v>0</v>
      </c>
    </row>
    <row r="562" spans="2:20" x14ac:dyDescent="0.2">
      <c r="B562" s="33"/>
      <c r="C562" s="40"/>
      <c r="D562" s="33"/>
      <c r="E562" s="33"/>
      <c r="F562" s="33"/>
      <c r="G562" s="33"/>
      <c r="H562" s="33"/>
      <c r="I562" s="33"/>
      <c r="J562" s="33"/>
      <c r="L562" s="74"/>
      <c r="M562" s="92"/>
      <c r="P562" s="77"/>
      <c r="T562" s="75">
        <f t="shared" si="37"/>
        <v>0</v>
      </c>
    </row>
    <row r="563" spans="2:20" x14ac:dyDescent="0.2">
      <c r="B563" s="33"/>
      <c r="C563" s="40"/>
      <c r="D563" s="33"/>
      <c r="E563" s="33"/>
      <c r="F563" s="33"/>
      <c r="G563" s="33"/>
      <c r="H563" s="33"/>
      <c r="I563" s="33"/>
      <c r="J563" s="33"/>
      <c r="L563" s="74"/>
      <c r="M563" s="92"/>
      <c r="P563" s="77"/>
      <c r="T563" s="75">
        <f t="shared" si="37"/>
        <v>0</v>
      </c>
    </row>
    <row r="564" spans="2:20" x14ac:dyDescent="0.2">
      <c r="B564" s="33"/>
      <c r="C564" s="40"/>
      <c r="D564" s="33"/>
      <c r="E564" s="33"/>
      <c r="F564" s="33"/>
      <c r="G564" s="33"/>
      <c r="H564" s="33"/>
      <c r="I564" s="33"/>
      <c r="J564" s="33"/>
      <c r="L564" s="74"/>
      <c r="M564" s="92"/>
      <c r="P564" s="77"/>
      <c r="T564" s="75">
        <f t="shared" si="37"/>
        <v>0</v>
      </c>
    </row>
    <row r="565" spans="2:20" x14ac:dyDescent="0.2">
      <c r="B565" s="33"/>
      <c r="C565" s="40"/>
      <c r="D565" s="33"/>
      <c r="E565" s="33"/>
      <c r="F565" s="33"/>
      <c r="G565" s="33"/>
      <c r="H565" s="33"/>
      <c r="I565" s="33"/>
      <c r="J565" s="33"/>
      <c r="L565" s="74"/>
      <c r="M565" s="92"/>
      <c r="P565" s="77"/>
      <c r="T565" s="75">
        <f t="shared" si="37"/>
        <v>0</v>
      </c>
    </row>
    <row r="566" spans="2:20" x14ac:dyDescent="0.2">
      <c r="B566" s="33"/>
      <c r="C566" s="40"/>
      <c r="D566" s="33"/>
      <c r="E566" s="33"/>
      <c r="F566" s="33"/>
      <c r="G566" s="33"/>
      <c r="H566" s="33"/>
      <c r="I566" s="33"/>
      <c r="J566" s="33"/>
      <c r="L566" s="74"/>
      <c r="M566" s="92"/>
      <c r="P566" s="77"/>
      <c r="T566" s="75">
        <f t="shared" si="37"/>
        <v>0</v>
      </c>
    </row>
    <row r="567" spans="2:20" x14ac:dyDescent="0.2">
      <c r="B567" s="33"/>
      <c r="C567" s="40"/>
      <c r="D567" s="33"/>
      <c r="E567" s="33"/>
      <c r="F567" s="33"/>
      <c r="G567" s="33"/>
      <c r="H567" s="33"/>
      <c r="I567" s="33"/>
      <c r="J567" s="33"/>
      <c r="L567" s="74"/>
      <c r="M567" s="92"/>
      <c r="P567" s="77"/>
      <c r="T567" s="75">
        <f t="shared" si="37"/>
        <v>0</v>
      </c>
    </row>
    <row r="568" spans="2:20" x14ac:dyDescent="0.2">
      <c r="B568" s="33"/>
      <c r="C568" s="40"/>
      <c r="D568" s="33"/>
      <c r="E568" s="33"/>
      <c r="F568" s="33"/>
      <c r="G568" s="33"/>
      <c r="H568" s="33"/>
      <c r="I568" s="33"/>
      <c r="J568" s="33"/>
      <c r="L568" s="74"/>
      <c r="M568" s="92"/>
      <c r="P568" s="77"/>
      <c r="T568" s="75">
        <f t="shared" si="37"/>
        <v>0</v>
      </c>
    </row>
    <row r="569" spans="2:20" x14ac:dyDescent="0.2">
      <c r="B569" s="33"/>
      <c r="C569" s="40"/>
      <c r="D569" s="33"/>
      <c r="E569" s="33"/>
      <c r="F569" s="33"/>
      <c r="G569" s="33"/>
      <c r="H569" s="33"/>
      <c r="I569" s="33"/>
      <c r="J569" s="33"/>
      <c r="L569" s="74"/>
      <c r="M569" s="92"/>
      <c r="P569" s="77"/>
      <c r="T569" s="75">
        <f t="shared" si="37"/>
        <v>0</v>
      </c>
    </row>
    <row r="570" spans="2:20" x14ac:dyDescent="0.2">
      <c r="B570" s="33"/>
      <c r="C570" s="40"/>
      <c r="D570" s="33"/>
      <c r="E570" s="33"/>
      <c r="F570" s="33"/>
      <c r="G570" s="33"/>
      <c r="H570" s="33"/>
      <c r="I570" s="33"/>
      <c r="J570" s="33"/>
      <c r="L570" s="74"/>
      <c r="M570" s="92"/>
      <c r="P570" s="77"/>
      <c r="T570" s="75">
        <f t="shared" si="37"/>
        <v>0</v>
      </c>
    </row>
    <row r="571" spans="2:20" x14ac:dyDescent="0.2">
      <c r="B571" s="33"/>
      <c r="C571" s="40"/>
      <c r="D571" s="33"/>
      <c r="E571" s="33"/>
      <c r="F571" s="33"/>
      <c r="G571" s="33"/>
      <c r="H571" s="33"/>
      <c r="I571" s="33"/>
      <c r="J571" s="33"/>
      <c r="L571" s="74"/>
      <c r="M571" s="92"/>
      <c r="P571" s="77"/>
      <c r="T571" s="75">
        <f t="shared" si="37"/>
        <v>0</v>
      </c>
    </row>
    <row r="572" spans="2:20" x14ac:dyDescent="0.2">
      <c r="B572" s="33"/>
      <c r="C572" s="40"/>
      <c r="D572" s="33"/>
      <c r="E572" s="33"/>
      <c r="F572" s="33"/>
      <c r="G572" s="33"/>
      <c r="H572" s="33"/>
      <c r="I572" s="33"/>
      <c r="J572" s="33"/>
      <c r="L572" s="74"/>
      <c r="M572" s="92"/>
      <c r="P572" s="77"/>
      <c r="T572" s="75">
        <f t="shared" si="37"/>
        <v>0</v>
      </c>
    </row>
    <row r="573" spans="2:20" x14ac:dyDescent="0.2">
      <c r="B573" s="33"/>
      <c r="C573" s="40"/>
      <c r="D573" s="33"/>
      <c r="E573" s="33"/>
      <c r="F573" s="33"/>
      <c r="G573" s="33"/>
      <c r="H573" s="33"/>
      <c r="I573" s="33"/>
      <c r="J573" s="33"/>
      <c r="L573" s="74"/>
      <c r="M573" s="92"/>
      <c r="P573" s="77"/>
      <c r="T573" s="75">
        <f t="shared" si="37"/>
        <v>0</v>
      </c>
    </row>
    <row r="574" spans="2:20" x14ac:dyDescent="0.2">
      <c r="B574" s="33"/>
      <c r="C574" s="40"/>
      <c r="D574" s="33"/>
      <c r="E574" s="33"/>
      <c r="F574" s="33"/>
      <c r="G574" s="33"/>
      <c r="H574" s="33"/>
      <c r="I574" s="33"/>
      <c r="J574" s="33"/>
      <c r="L574" s="74"/>
      <c r="M574" s="92"/>
      <c r="P574" s="77"/>
      <c r="T574" s="75">
        <f t="shared" si="37"/>
        <v>0</v>
      </c>
    </row>
    <row r="575" spans="2:20" x14ac:dyDescent="0.2">
      <c r="B575" s="33"/>
      <c r="C575" s="40"/>
      <c r="D575" s="33"/>
      <c r="E575" s="33"/>
      <c r="F575" s="33"/>
      <c r="G575" s="33"/>
      <c r="H575" s="33"/>
      <c r="I575" s="33"/>
      <c r="J575" s="33"/>
      <c r="L575" s="74"/>
      <c r="M575" s="92"/>
      <c r="P575" s="77"/>
      <c r="T575" s="75">
        <f t="shared" si="37"/>
        <v>0</v>
      </c>
    </row>
    <row r="576" spans="2:20" x14ac:dyDescent="0.2">
      <c r="B576" s="33"/>
      <c r="C576" s="40"/>
      <c r="D576" s="33"/>
      <c r="E576" s="33"/>
      <c r="F576" s="33"/>
      <c r="G576" s="33"/>
      <c r="H576" s="33"/>
      <c r="I576" s="33"/>
      <c r="J576" s="33"/>
      <c r="L576" s="74"/>
      <c r="M576" s="92"/>
      <c r="P576" s="77"/>
      <c r="T576" s="75">
        <f t="shared" si="37"/>
        <v>0</v>
      </c>
    </row>
    <row r="577" spans="2:20" x14ac:dyDescent="0.2">
      <c r="B577" s="33"/>
      <c r="C577" s="40"/>
      <c r="D577" s="33"/>
      <c r="E577" s="33"/>
      <c r="F577" s="33"/>
      <c r="G577" s="33"/>
      <c r="H577" s="33"/>
      <c r="I577" s="33"/>
      <c r="J577" s="33"/>
      <c r="L577" s="74"/>
      <c r="M577" s="92"/>
      <c r="P577" s="77"/>
      <c r="T577" s="75">
        <f t="shared" si="37"/>
        <v>0</v>
      </c>
    </row>
    <row r="578" spans="2:20" x14ac:dyDescent="0.2">
      <c r="B578" s="33"/>
      <c r="C578" s="40"/>
      <c r="D578" s="33"/>
      <c r="E578" s="33"/>
      <c r="F578" s="33"/>
      <c r="G578" s="33"/>
      <c r="H578" s="33"/>
      <c r="I578" s="33"/>
      <c r="J578" s="33"/>
      <c r="L578" s="74"/>
      <c r="M578" s="92"/>
      <c r="P578" s="77"/>
      <c r="T578" s="75">
        <f t="shared" si="37"/>
        <v>0</v>
      </c>
    </row>
    <row r="579" spans="2:20" x14ac:dyDescent="0.2">
      <c r="B579" s="33"/>
      <c r="C579" s="40"/>
      <c r="D579" s="33"/>
      <c r="E579" s="33"/>
      <c r="F579" s="33"/>
      <c r="G579" s="33"/>
      <c r="H579" s="33"/>
      <c r="I579" s="33"/>
      <c r="J579" s="33"/>
      <c r="L579" s="74"/>
      <c r="M579" s="92"/>
      <c r="P579" s="77"/>
      <c r="T579" s="75">
        <f t="shared" si="37"/>
        <v>0</v>
      </c>
    </row>
    <row r="580" spans="2:20" x14ac:dyDescent="0.2">
      <c r="B580" s="33"/>
      <c r="C580" s="40"/>
      <c r="D580" s="33"/>
      <c r="E580" s="33"/>
      <c r="F580" s="33"/>
      <c r="G580" s="33"/>
      <c r="H580" s="33"/>
      <c r="I580" s="33"/>
      <c r="J580" s="33"/>
      <c r="L580" s="74"/>
      <c r="M580" s="92"/>
      <c r="P580" s="77"/>
      <c r="T580" s="75">
        <f t="shared" si="37"/>
        <v>0</v>
      </c>
    </row>
    <row r="581" spans="2:20" x14ac:dyDescent="0.2">
      <c r="B581" s="33"/>
      <c r="C581" s="40"/>
      <c r="D581" s="33"/>
      <c r="E581" s="33"/>
      <c r="F581" s="33"/>
      <c r="G581" s="33"/>
      <c r="H581" s="33"/>
      <c r="I581" s="33"/>
      <c r="J581" s="33"/>
      <c r="L581" s="74"/>
      <c r="M581" s="92"/>
      <c r="P581" s="77"/>
      <c r="T581" s="75">
        <f t="shared" si="37"/>
        <v>0</v>
      </c>
    </row>
    <row r="582" spans="2:20" x14ac:dyDescent="0.2">
      <c r="B582" s="33"/>
      <c r="C582" s="40"/>
      <c r="D582" s="33"/>
      <c r="E582" s="33"/>
      <c r="F582" s="33"/>
      <c r="G582" s="33"/>
      <c r="H582" s="33"/>
      <c r="I582" s="33"/>
      <c r="J582" s="33"/>
      <c r="L582" s="74"/>
      <c r="M582" s="92"/>
      <c r="P582" s="77"/>
      <c r="T582" s="75">
        <f t="shared" si="37"/>
        <v>0</v>
      </c>
    </row>
    <row r="583" spans="2:20" x14ac:dyDescent="0.2">
      <c r="B583" s="33"/>
      <c r="C583" s="40"/>
      <c r="D583" s="33"/>
      <c r="E583" s="33"/>
      <c r="F583" s="33"/>
      <c r="G583" s="33"/>
      <c r="H583" s="33"/>
      <c r="I583" s="33"/>
      <c r="J583" s="33"/>
      <c r="L583" s="74"/>
      <c r="M583" s="92"/>
      <c r="P583" s="77"/>
      <c r="T583" s="75">
        <f t="shared" si="37"/>
        <v>0</v>
      </c>
    </row>
    <row r="584" spans="2:20" x14ac:dyDescent="0.2">
      <c r="B584" s="33"/>
      <c r="C584" s="40"/>
      <c r="D584" s="33"/>
      <c r="E584" s="33"/>
      <c r="F584" s="33"/>
      <c r="G584" s="33"/>
      <c r="H584" s="33"/>
      <c r="I584" s="33"/>
      <c r="J584" s="33"/>
      <c r="L584" s="74" t="str">
        <f>IF(B584="totale",SUM($L$26:L584),IF(B584="","",1/$D$18*FISSO!$D$16*H584))</f>
        <v/>
      </c>
      <c r="M584" s="92"/>
      <c r="P584" s="77" t="str">
        <f t="shared" ref="P584:P601" si="38">IF(B584="","",ROUND(L584,2))</f>
        <v/>
      </c>
      <c r="T584" s="75" t="e">
        <f t="shared" si="37"/>
        <v>#VALUE!</v>
      </c>
    </row>
    <row r="585" spans="2:20" x14ac:dyDescent="0.2">
      <c r="B585" s="33"/>
      <c r="C585" s="40"/>
      <c r="D585" s="33"/>
      <c r="E585" s="33"/>
      <c r="F585" s="33"/>
      <c r="G585" s="33"/>
      <c r="H585" s="33"/>
      <c r="I585" s="33"/>
      <c r="J585" s="33"/>
      <c r="L585" s="74" t="str">
        <f>IF(B585="totale",SUM($L$26:L585),IF(B585="","",1/$D$18*FISSO!$D$16*H585))</f>
        <v/>
      </c>
      <c r="M585" s="92"/>
      <c r="P585" s="77" t="str">
        <f t="shared" si="38"/>
        <v/>
      </c>
      <c r="T585" s="75" t="e">
        <f t="shared" si="37"/>
        <v>#VALUE!</v>
      </c>
    </row>
    <row r="586" spans="2:20" x14ac:dyDescent="0.2">
      <c r="B586" s="33"/>
      <c r="C586" s="40"/>
      <c r="D586" s="33"/>
      <c r="E586" s="33"/>
      <c r="F586" s="33"/>
      <c r="G586" s="33"/>
      <c r="H586" s="33"/>
      <c r="I586" s="33"/>
      <c r="J586" s="33"/>
      <c r="L586" s="74" t="str">
        <f>IF(B586="totale",SUM($L$26:L586),IF(B586="","",1/$D$18*FISSO!$D$16*H586))</f>
        <v/>
      </c>
      <c r="M586" s="92"/>
      <c r="P586" s="77" t="str">
        <f t="shared" si="38"/>
        <v/>
      </c>
      <c r="T586" s="75" t="e">
        <f t="shared" si="37"/>
        <v>#VALUE!</v>
      </c>
    </row>
    <row r="587" spans="2:20" x14ac:dyDescent="0.2">
      <c r="B587" s="33"/>
      <c r="C587" s="40"/>
      <c r="D587" s="33"/>
      <c r="E587" s="33"/>
      <c r="F587" s="33"/>
      <c r="G587" s="33"/>
      <c r="H587" s="33"/>
      <c r="I587" s="33"/>
      <c r="J587" s="33"/>
      <c r="L587" s="74" t="str">
        <f>IF(B587="totale",SUM($L$26:L587),IF(B587="","",1/$D$18*FISSO!$D$16*H587))</f>
        <v/>
      </c>
      <c r="M587" s="92"/>
      <c r="P587" s="77" t="str">
        <f t="shared" si="38"/>
        <v/>
      </c>
      <c r="T587" s="75" t="e">
        <f t="shared" si="37"/>
        <v>#VALUE!</v>
      </c>
    </row>
    <row r="588" spans="2:20" x14ac:dyDescent="0.2">
      <c r="B588" s="33"/>
      <c r="C588" s="40"/>
      <c r="D588" s="33"/>
      <c r="E588" s="33"/>
      <c r="F588" s="33"/>
      <c r="G588" s="33"/>
      <c r="H588" s="33"/>
      <c r="I588" s="33"/>
      <c r="J588" s="33"/>
      <c r="L588" s="74" t="str">
        <f>IF(B588="totale",SUM($L$26:L588),IF(B588="","",1/$D$18*FISSO!$D$16*H588))</f>
        <v/>
      </c>
      <c r="M588" s="92"/>
      <c r="P588" s="77" t="str">
        <f t="shared" si="38"/>
        <v/>
      </c>
      <c r="T588" s="75" t="e">
        <f t="shared" si="37"/>
        <v>#VALUE!</v>
      </c>
    </row>
    <row r="589" spans="2:20" x14ac:dyDescent="0.2">
      <c r="B589" s="33"/>
      <c r="C589" s="40"/>
      <c r="D589" s="33"/>
      <c r="E589" s="33"/>
      <c r="F589" s="33"/>
      <c r="G589" s="33"/>
      <c r="H589" s="33"/>
      <c r="I589" s="33"/>
      <c r="J589" s="33"/>
      <c r="L589" s="74" t="str">
        <f>IF(B589="totale",SUM($L$26:L589),IF(B589="","",1/$D$18*FISSO!$D$16*H589))</f>
        <v/>
      </c>
      <c r="M589" s="92"/>
      <c r="P589" s="77" t="str">
        <f t="shared" si="38"/>
        <v/>
      </c>
      <c r="T589" s="75" t="e">
        <f t="shared" si="37"/>
        <v>#VALUE!</v>
      </c>
    </row>
    <row r="590" spans="2:20" x14ac:dyDescent="0.2">
      <c r="B590" s="33"/>
      <c r="C590" s="40"/>
      <c r="D590" s="33"/>
      <c r="E590" s="33"/>
      <c r="F590" s="33"/>
      <c r="G590" s="33"/>
      <c r="H590" s="33"/>
      <c r="I590" s="33"/>
      <c r="J590" s="33"/>
      <c r="L590" s="74" t="str">
        <f>IF(B590="totale",SUM($L$26:L590),IF(B590="","",1/$D$18*FISSO!$D$16*H590))</f>
        <v/>
      </c>
      <c r="M590" s="92"/>
      <c r="P590" s="77" t="str">
        <f t="shared" si="38"/>
        <v/>
      </c>
      <c r="T590" s="75" t="e">
        <f t="shared" si="37"/>
        <v>#VALUE!</v>
      </c>
    </row>
    <row r="591" spans="2:20" x14ac:dyDescent="0.2">
      <c r="B591" s="33"/>
      <c r="C591" s="40"/>
      <c r="D591" s="33"/>
      <c r="E591" s="33"/>
      <c r="F591" s="33"/>
      <c r="G591" s="33"/>
      <c r="H591" s="33"/>
      <c r="I591" s="33"/>
      <c r="J591" s="33"/>
      <c r="L591" s="74" t="str">
        <f>IF(B591="totale",SUM($L$26:L591),IF(B591="","",1/$D$18*FISSO!$D$16*H591))</f>
        <v/>
      </c>
      <c r="M591" s="92"/>
      <c r="P591" s="77" t="str">
        <f t="shared" si="38"/>
        <v/>
      </c>
      <c r="T591" s="75" t="e">
        <f t="shared" si="37"/>
        <v>#VALUE!</v>
      </c>
    </row>
    <row r="592" spans="2:20" x14ac:dyDescent="0.2">
      <c r="B592" s="33"/>
      <c r="C592" s="40"/>
      <c r="D592" s="33"/>
      <c r="E592" s="33"/>
      <c r="F592" s="33"/>
      <c r="G592" s="33"/>
      <c r="H592" s="33"/>
      <c r="I592" s="33"/>
      <c r="J592" s="33"/>
      <c r="L592" s="74" t="str">
        <f>IF(B592="totale",SUM($L$26:L592),IF(B592="","",1/$D$18*FISSO!$D$16*H592))</f>
        <v/>
      </c>
      <c r="M592" s="92"/>
      <c r="P592" s="77" t="str">
        <f t="shared" si="38"/>
        <v/>
      </c>
      <c r="T592" s="75" t="e">
        <f t="shared" si="37"/>
        <v>#VALUE!</v>
      </c>
    </row>
    <row r="593" spans="2:20" x14ac:dyDescent="0.2">
      <c r="B593" s="33"/>
      <c r="C593" s="40"/>
      <c r="D593" s="33"/>
      <c r="E593" s="33"/>
      <c r="F593" s="33"/>
      <c r="G593" s="33"/>
      <c r="H593" s="33"/>
      <c r="I593" s="33"/>
      <c r="J593" s="33"/>
      <c r="L593" s="74" t="str">
        <f>IF(B593="totale",SUM($L$26:L593),IF(B593="","",1/$D$18*FISSO!$D$16*H593))</f>
        <v/>
      </c>
      <c r="M593" s="92"/>
      <c r="P593" s="77" t="str">
        <f t="shared" si="38"/>
        <v/>
      </c>
      <c r="T593" s="75" t="e">
        <f t="shared" si="37"/>
        <v>#VALUE!</v>
      </c>
    </row>
    <row r="594" spans="2:20" x14ac:dyDescent="0.2">
      <c r="B594" s="33"/>
      <c r="C594" s="40"/>
      <c r="D594" s="33"/>
      <c r="E594" s="33"/>
      <c r="F594" s="33"/>
      <c r="G594" s="33"/>
      <c r="H594" s="33"/>
      <c r="I594" s="33"/>
      <c r="J594" s="33"/>
      <c r="L594" s="74" t="str">
        <f>IF(B594="totale",SUM($L$26:L594),IF(B594="","",1/$D$18*FISSO!$D$16*H594))</f>
        <v/>
      </c>
      <c r="M594" s="92"/>
      <c r="P594" s="77" t="str">
        <f t="shared" si="38"/>
        <v/>
      </c>
      <c r="T594" s="75" t="e">
        <f t="shared" si="37"/>
        <v>#VALUE!</v>
      </c>
    </row>
    <row r="595" spans="2:20" x14ac:dyDescent="0.2">
      <c r="B595" s="33"/>
      <c r="C595" s="40"/>
      <c r="D595" s="33"/>
      <c r="E595" s="33"/>
      <c r="F595" s="33"/>
      <c r="G595" s="33"/>
      <c r="H595" s="33"/>
      <c r="I595" s="33"/>
      <c r="J595" s="33"/>
      <c r="L595" s="74" t="str">
        <f>IF(B595="totale",SUM($L$26:L595),IF(B595="","",1/$D$18*FISSO!$D$16*H595))</f>
        <v/>
      </c>
      <c r="M595" s="92"/>
      <c r="P595" s="77" t="str">
        <f t="shared" si="38"/>
        <v/>
      </c>
      <c r="T595" s="75" t="e">
        <f t="shared" si="37"/>
        <v>#VALUE!</v>
      </c>
    </row>
    <row r="596" spans="2:20" x14ac:dyDescent="0.2">
      <c r="B596" s="33"/>
      <c r="C596" s="40"/>
      <c r="D596" s="33"/>
      <c r="E596" s="33"/>
      <c r="F596" s="33"/>
      <c r="G596" s="33"/>
      <c r="H596" s="33"/>
      <c r="I596" s="33"/>
      <c r="J596" s="33"/>
      <c r="L596" s="74" t="str">
        <f>IF(B596="totale",SUM($L$26:L596),IF(B596="","",1/$D$18*FISSO!$D$16*H596))</f>
        <v/>
      </c>
      <c r="M596" s="92"/>
      <c r="P596" s="77" t="str">
        <f t="shared" si="38"/>
        <v/>
      </c>
      <c r="T596" s="75" t="e">
        <f t="shared" si="37"/>
        <v>#VALUE!</v>
      </c>
    </row>
    <row r="597" spans="2:20" x14ac:dyDescent="0.2">
      <c r="B597" s="33"/>
      <c r="C597" s="40"/>
      <c r="D597" s="33"/>
      <c r="E597" s="33"/>
      <c r="F597" s="33"/>
      <c r="G597" s="33"/>
      <c r="H597" s="33"/>
      <c r="I597" s="33"/>
      <c r="J597" s="33"/>
      <c r="L597" s="74" t="str">
        <f>IF(B597="totale",SUM($L$26:L597),IF(B597="","",1/$D$18*FISSO!$D$16*H597))</f>
        <v/>
      </c>
      <c r="M597" s="92"/>
      <c r="P597" s="77" t="str">
        <f t="shared" si="38"/>
        <v/>
      </c>
      <c r="T597" s="75" t="e">
        <f t="shared" si="37"/>
        <v>#VALUE!</v>
      </c>
    </row>
    <row r="598" spans="2:20" x14ac:dyDescent="0.2">
      <c r="B598" s="33"/>
      <c r="C598" s="40"/>
      <c r="D598" s="33"/>
      <c r="E598" s="33"/>
      <c r="F598" s="33"/>
      <c r="G598" s="33"/>
      <c r="H598" s="33"/>
      <c r="I598" s="33"/>
      <c r="J598" s="33"/>
      <c r="L598" s="74" t="str">
        <f>IF(B598="totale",SUM($L$26:L598),IF(B598="","",1/$D$18*FISSO!$D$16*H598))</f>
        <v/>
      </c>
      <c r="M598" s="92"/>
      <c r="P598" s="77" t="str">
        <f t="shared" si="38"/>
        <v/>
      </c>
      <c r="T598" s="75" t="e">
        <f t="shared" si="37"/>
        <v>#VALUE!</v>
      </c>
    </row>
    <row r="599" spans="2:20" x14ac:dyDescent="0.2">
      <c r="B599" s="33"/>
      <c r="C599" s="40"/>
      <c r="D599" s="33"/>
      <c r="E599" s="33"/>
      <c r="F599" s="33"/>
      <c r="G599" s="33"/>
      <c r="H599" s="33"/>
      <c r="I599" s="33"/>
      <c r="J599" s="33"/>
      <c r="L599" s="74" t="str">
        <f>IF(B599="totale",SUM($L$26:L599),IF(B599="","",1/$D$18*FISSO!$D$16*H599))</f>
        <v/>
      </c>
      <c r="M599" s="92"/>
      <c r="P599" s="77" t="str">
        <f t="shared" si="38"/>
        <v/>
      </c>
      <c r="T599" s="75" t="e">
        <f t="shared" si="37"/>
        <v>#VALUE!</v>
      </c>
    </row>
    <row r="600" spans="2:20" x14ac:dyDescent="0.2">
      <c r="B600" s="33"/>
      <c r="C600" s="40"/>
      <c r="D600" s="33"/>
      <c r="E600" s="33"/>
      <c r="F600" s="33"/>
      <c r="G600" s="33"/>
      <c r="H600" s="33"/>
      <c r="I600" s="33"/>
      <c r="J600" s="33"/>
      <c r="L600" s="74" t="str">
        <f>IF(B600="totale",SUM($L$26:L600),IF(B600="","",1/$D$18*FISSO!$D$16*H600))</f>
        <v/>
      </c>
      <c r="M600" s="92"/>
      <c r="P600" s="77" t="str">
        <f t="shared" si="38"/>
        <v/>
      </c>
      <c r="T600" s="75" t="e">
        <f t="shared" si="37"/>
        <v>#VALUE!</v>
      </c>
    </row>
    <row r="601" spans="2:20" x14ac:dyDescent="0.2">
      <c r="L601" s="74" t="str">
        <f>IF(B601="totale",SUM($L$26:L601),IF(B601="","",1/$D$18*FISSO!$D$16*H601))</f>
        <v/>
      </c>
      <c r="M601" s="92"/>
      <c r="P601" s="77" t="str">
        <f t="shared" si="38"/>
        <v/>
      </c>
      <c r="T601" s="75" t="e">
        <f t="shared" si="37"/>
        <v>#VALUE!</v>
      </c>
    </row>
    <row r="602" spans="2:20" x14ac:dyDescent="0.2">
      <c r="L602" s="74" t="str">
        <f>IF(B602="totale",SUM($L$26:L602),IF(B602="","",1/$D$18*FISSO!$D$16*H602))</f>
        <v/>
      </c>
      <c r="M602" s="92"/>
      <c r="P602" s="77" t="str">
        <f t="shared" ref="P602:P665" si="39">IF(B602="","",ROUND(L602,2))</f>
        <v/>
      </c>
      <c r="T602" s="75" t="e">
        <f t="shared" si="37"/>
        <v>#VALUE!</v>
      </c>
    </row>
    <row r="603" spans="2:20" x14ac:dyDescent="0.2">
      <c r="L603" s="74" t="str">
        <f>IF(B603="totale",SUM($L$26:L603),IF(B603="","",1/$D$18*FISSO!$D$16*H603))</f>
        <v/>
      </c>
      <c r="M603" s="92"/>
      <c r="P603" s="77" t="str">
        <f t="shared" si="39"/>
        <v/>
      </c>
      <c r="T603" s="75" t="e">
        <f t="shared" ref="T603:T666" si="40">P603+S603</f>
        <v>#VALUE!</v>
      </c>
    </row>
    <row r="604" spans="2:20" x14ac:dyDescent="0.2">
      <c r="L604" s="74" t="str">
        <f>IF(B604="totale",SUM($L$26:L604),IF(B604="","",1/$D$18*FISSO!$D$16*H604))</f>
        <v/>
      </c>
      <c r="M604" s="92"/>
      <c r="P604" s="77" t="str">
        <f t="shared" si="39"/>
        <v/>
      </c>
      <c r="T604" s="75" t="e">
        <f t="shared" si="40"/>
        <v>#VALUE!</v>
      </c>
    </row>
    <row r="605" spans="2:20" x14ac:dyDescent="0.2">
      <c r="L605" s="74" t="str">
        <f>IF(B605="totale",SUM($L$26:L605),IF(B605="","",1/$D$18*FISSO!$D$16*H605))</f>
        <v/>
      </c>
      <c r="M605" s="92"/>
      <c r="P605" s="77" t="str">
        <f t="shared" si="39"/>
        <v/>
      </c>
      <c r="T605" s="75" t="e">
        <f t="shared" si="40"/>
        <v>#VALUE!</v>
      </c>
    </row>
    <row r="606" spans="2:20" x14ac:dyDescent="0.2">
      <c r="L606" s="74" t="str">
        <f>IF(B606="totale",SUM($L$26:L606),IF(B606="","",1/$D$18*FISSO!$D$16*H606))</f>
        <v/>
      </c>
      <c r="M606" s="92"/>
      <c r="P606" s="77" t="str">
        <f t="shared" si="39"/>
        <v/>
      </c>
      <c r="T606" s="75" t="e">
        <f t="shared" si="40"/>
        <v>#VALUE!</v>
      </c>
    </row>
    <row r="607" spans="2:20" x14ac:dyDescent="0.2">
      <c r="L607" s="74" t="str">
        <f>IF(B607="totale",SUM($L$26:L607),IF(B607="","",1/$D$18*FISSO!$D$16*H607))</f>
        <v/>
      </c>
      <c r="M607" s="92"/>
      <c r="P607" s="77" t="str">
        <f t="shared" si="39"/>
        <v/>
      </c>
      <c r="T607" s="75" t="e">
        <f t="shared" si="40"/>
        <v>#VALUE!</v>
      </c>
    </row>
    <row r="608" spans="2:20" x14ac:dyDescent="0.2">
      <c r="L608" s="74" t="str">
        <f>IF(B608="totale",SUM($L$26:L608),IF(B608="","",1/$D$18*FISSO!$D$16*H608))</f>
        <v/>
      </c>
      <c r="M608" s="92"/>
      <c r="P608" s="77" t="str">
        <f t="shared" si="39"/>
        <v/>
      </c>
      <c r="T608" s="75" t="e">
        <f t="shared" si="40"/>
        <v>#VALUE!</v>
      </c>
    </row>
    <row r="609" spans="12:20" x14ac:dyDescent="0.2">
      <c r="L609" s="74" t="str">
        <f>IF(B609="totale",SUM($L$26:L609),IF(B609="","",1/$D$18*FISSO!$D$16*H609))</f>
        <v/>
      </c>
      <c r="M609" s="92"/>
      <c r="P609" s="77" t="str">
        <f t="shared" si="39"/>
        <v/>
      </c>
      <c r="T609" s="75" t="e">
        <f t="shared" si="40"/>
        <v>#VALUE!</v>
      </c>
    </row>
    <row r="610" spans="12:20" x14ac:dyDescent="0.2">
      <c r="L610" s="74" t="str">
        <f>IF(B610="totale",SUM($L$26:L610),IF(B610="","",1/$D$18*FISSO!$D$16*H610))</f>
        <v/>
      </c>
      <c r="M610" s="92"/>
      <c r="P610" s="77" t="str">
        <f t="shared" si="39"/>
        <v/>
      </c>
      <c r="T610" s="75" t="e">
        <f t="shared" si="40"/>
        <v>#VALUE!</v>
      </c>
    </row>
    <row r="611" spans="12:20" x14ac:dyDescent="0.2">
      <c r="L611" s="74" t="str">
        <f>IF(B611="totale",SUM($L$26:L611),IF(B611="","",1/$D$18*FISSO!$D$16*H611))</f>
        <v/>
      </c>
      <c r="M611" s="92"/>
      <c r="P611" s="77" t="str">
        <f t="shared" si="39"/>
        <v/>
      </c>
      <c r="T611" s="75" t="e">
        <f t="shared" si="40"/>
        <v>#VALUE!</v>
      </c>
    </row>
    <row r="612" spans="12:20" x14ac:dyDescent="0.2">
      <c r="L612" s="74" t="str">
        <f>IF(B612="totale",SUM($L$26:L612),IF(B612="","",1/$D$18*FISSO!$D$16*H612))</f>
        <v/>
      </c>
      <c r="M612" s="92"/>
      <c r="P612" s="77" t="str">
        <f t="shared" si="39"/>
        <v/>
      </c>
      <c r="T612" s="75" t="e">
        <f t="shared" si="40"/>
        <v>#VALUE!</v>
      </c>
    </row>
    <row r="613" spans="12:20" x14ac:dyDescent="0.2">
      <c r="L613" s="74" t="str">
        <f>IF(B613="totale",SUM($L$26:L613),IF(B613="","",1/$D$18*FISSO!$D$16*H613))</f>
        <v/>
      </c>
      <c r="M613" s="92"/>
      <c r="P613" s="77" t="str">
        <f t="shared" si="39"/>
        <v/>
      </c>
      <c r="T613" s="75" t="e">
        <f t="shared" si="40"/>
        <v>#VALUE!</v>
      </c>
    </row>
    <row r="614" spans="12:20" x14ac:dyDescent="0.2">
      <c r="L614" s="74" t="str">
        <f>IF(B614="totale",SUM($L$26:L614),IF(B614="","",1/$D$18*FISSO!$D$16*H614))</f>
        <v/>
      </c>
      <c r="M614" s="92"/>
      <c r="P614" s="77" t="str">
        <f t="shared" si="39"/>
        <v/>
      </c>
      <c r="T614" s="75" t="e">
        <f t="shared" si="40"/>
        <v>#VALUE!</v>
      </c>
    </row>
    <row r="615" spans="12:20" x14ac:dyDescent="0.2">
      <c r="L615" s="74" t="str">
        <f>IF(B615="totale",SUM($L$26:L615),IF(B615="","",1/$D$18*FISSO!$D$16*H615))</f>
        <v/>
      </c>
      <c r="M615" s="92"/>
      <c r="P615" s="77" t="str">
        <f t="shared" si="39"/>
        <v/>
      </c>
      <c r="T615" s="75" t="e">
        <f t="shared" si="40"/>
        <v>#VALUE!</v>
      </c>
    </row>
    <row r="616" spans="12:20" x14ac:dyDescent="0.2">
      <c r="L616" s="74" t="str">
        <f>IF(B616="totale",SUM($L$26:L616),IF(B616="","",1/$D$18*FISSO!$D$16*H616))</f>
        <v/>
      </c>
      <c r="M616" s="92"/>
      <c r="P616" s="77" t="str">
        <f t="shared" si="39"/>
        <v/>
      </c>
      <c r="T616" s="75" t="e">
        <f t="shared" si="40"/>
        <v>#VALUE!</v>
      </c>
    </row>
    <row r="617" spans="12:20" x14ac:dyDescent="0.2">
      <c r="L617" s="74" t="str">
        <f>IF(B617="totale",SUM($L$26:L617),IF(B617="","",1/$D$18*FISSO!$D$16*H617))</f>
        <v/>
      </c>
      <c r="M617" s="92"/>
      <c r="P617" s="77" t="str">
        <f t="shared" si="39"/>
        <v/>
      </c>
      <c r="T617" s="75" t="e">
        <f t="shared" si="40"/>
        <v>#VALUE!</v>
      </c>
    </row>
    <row r="618" spans="12:20" x14ac:dyDescent="0.2">
      <c r="L618" s="74" t="str">
        <f>IF(B618="totale",SUM($L$26:L618),IF(B618="","",1/$D$18*FISSO!$D$16*H618))</f>
        <v/>
      </c>
      <c r="M618" s="92"/>
      <c r="P618" s="77" t="str">
        <f t="shared" si="39"/>
        <v/>
      </c>
      <c r="T618" s="75" t="e">
        <f t="shared" si="40"/>
        <v>#VALUE!</v>
      </c>
    </row>
    <row r="619" spans="12:20" x14ac:dyDescent="0.2">
      <c r="L619" s="74" t="str">
        <f>IF(B619="totale",SUM($L$26:L619),IF(B619="","",1/$D$18*FISSO!$D$16*H619))</f>
        <v/>
      </c>
      <c r="M619" s="92"/>
      <c r="P619" s="77" t="str">
        <f t="shared" si="39"/>
        <v/>
      </c>
      <c r="T619" s="75" t="e">
        <f t="shared" si="40"/>
        <v>#VALUE!</v>
      </c>
    </row>
    <row r="620" spans="12:20" x14ac:dyDescent="0.2">
      <c r="L620" s="74" t="str">
        <f>IF(B620="totale",SUM($L$26:L620),IF(B620="","",1/$D$18*FISSO!$D$16*H620))</f>
        <v/>
      </c>
      <c r="M620" s="92"/>
      <c r="P620" s="77" t="str">
        <f t="shared" si="39"/>
        <v/>
      </c>
      <c r="T620" s="75" t="e">
        <f t="shared" si="40"/>
        <v>#VALUE!</v>
      </c>
    </row>
    <row r="621" spans="12:20" x14ac:dyDescent="0.2">
      <c r="L621" s="74" t="str">
        <f>IF(B621="totale",SUM($L$26:L621),IF(B621="","",1/$D$18*FISSO!$D$16*H621))</f>
        <v/>
      </c>
      <c r="M621" s="92"/>
      <c r="P621" s="77" t="str">
        <f t="shared" si="39"/>
        <v/>
      </c>
      <c r="T621" s="75" t="e">
        <f t="shared" si="40"/>
        <v>#VALUE!</v>
      </c>
    </row>
    <row r="622" spans="12:20" x14ac:dyDescent="0.2">
      <c r="L622" s="74" t="str">
        <f>IF(B622="totale",SUM($L$26:L622),IF(B622="","",1/$D$18*FISSO!$D$16*H622))</f>
        <v/>
      </c>
      <c r="M622" s="92"/>
      <c r="P622" s="77" t="str">
        <f t="shared" si="39"/>
        <v/>
      </c>
      <c r="T622" s="75" t="e">
        <f t="shared" si="40"/>
        <v>#VALUE!</v>
      </c>
    </row>
    <row r="623" spans="12:20" x14ac:dyDescent="0.2">
      <c r="L623" s="74" t="str">
        <f>IF(B623="totale",SUM($L$26:L623),IF(B623="","",1/$D$18*FISSO!$D$16*H623))</f>
        <v/>
      </c>
      <c r="M623" s="92"/>
      <c r="P623" s="77" t="str">
        <f t="shared" si="39"/>
        <v/>
      </c>
      <c r="T623" s="75" t="e">
        <f t="shared" si="40"/>
        <v>#VALUE!</v>
      </c>
    </row>
    <row r="624" spans="12:20" x14ac:dyDescent="0.2">
      <c r="L624" s="74" t="str">
        <f>IF(B624="totale",SUM($L$26:L624),IF(B624="","",1/$D$18*FISSO!$D$16*H624))</f>
        <v/>
      </c>
      <c r="M624" s="92"/>
      <c r="P624" s="77" t="str">
        <f t="shared" si="39"/>
        <v/>
      </c>
      <c r="T624" s="75" t="e">
        <f t="shared" si="40"/>
        <v>#VALUE!</v>
      </c>
    </row>
    <row r="625" spans="12:20" x14ac:dyDescent="0.2">
      <c r="L625" s="74" t="str">
        <f>IF(B625="totale",SUM($L$26:L625),IF(B625="","",1/$D$18*FISSO!$D$16*H625))</f>
        <v/>
      </c>
      <c r="M625" s="92"/>
      <c r="P625" s="77" t="str">
        <f t="shared" si="39"/>
        <v/>
      </c>
      <c r="T625" s="75" t="e">
        <f t="shared" si="40"/>
        <v>#VALUE!</v>
      </c>
    </row>
    <row r="626" spans="12:20" x14ac:dyDescent="0.2">
      <c r="L626" s="74" t="str">
        <f>IF(B626="totale",SUM($L$26:L626),IF(B626="","",1/$D$18*FISSO!$D$16*H626))</f>
        <v/>
      </c>
      <c r="M626" s="92"/>
      <c r="P626" s="77" t="str">
        <f t="shared" si="39"/>
        <v/>
      </c>
      <c r="T626" s="75" t="e">
        <f t="shared" si="40"/>
        <v>#VALUE!</v>
      </c>
    </row>
    <row r="627" spans="12:20" x14ac:dyDescent="0.2">
      <c r="L627" s="74" t="str">
        <f>IF(B627="totale",SUM($L$26:L627),IF(B627="","",1/$D$18*FISSO!$D$16*H627))</f>
        <v/>
      </c>
      <c r="M627" s="92"/>
      <c r="P627" s="77" t="str">
        <f t="shared" si="39"/>
        <v/>
      </c>
      <c r="T627" s="75" t="e">
        <f t="shared" si="40"/>
        <v>#VALUE!</v>
      </c>
    </row>
    <row r="628" spans="12:20" x14ac:dyDescent="0.2">
      <c r="L628" s="74" t="str">
        <f>IF(B628="totale",SUM($L$26:L628),IF(B628="","",1/$D$18*FISSO!$D$16*H628))</f>
        <v/>
      </c>
      <c r="M628" s="92"/>
      <c r="P628" s="77" t="str">
        <f t="shared" si="39"/>
        <v/>
      </c>
      <c r="T628" s="75" t="e">
        <f t="shared" si="40"/>
        <v>#VALUE!</v>
      </c>
    </row>
    <row r="629" spans="12:20" x14ac:dyDescent="0.2">
      <c r="L629" s="74" t="str">
        <f>IF(B629="totale",SUM($L$26:L629),IF(B629="","",1/$D$18*FISSO!$D$16*H629))</f>
        <v/>
      </c>
      <c r="M629" s="92"/>
      <c r="P629" s="77" t="str">
        <f t="shared" si="39"/>
        <v/>
      </c>
      <c r="T629" s="75" t="e">
        <f t="shared" si="40"/>
        <v>#VALUE!</v>
      </c>
    </row>
    <row r="630" spans="12:20" x14ac:dyDescent="0.2">
      <c r="L630" s="74" t="str">
        <f>IF(B630="totale",SUM($L$26:L630),IF(B630="","",1/$D$18*FISSO!$D$16*H630))</f>
        <v/>
      </c>
      <c r="M630" s="92"/>
      <c r="P630" s="77" t="str">
        <f t="shared" si="39"/>
        <v/>
      </c>
      <c r="T630" s="75" t="e">
        <f t="shared" si="40"/>
        <v>#VALUE!</v>
      </c>
    </row>
    <row r="631" spans="12:20" x14ac:dyDescent="0.2">
      <c r="L631" s="74" t="str">
        <f>IF(B631="totale",SUM($L$26:L631),IF(B631="","",1/$D$18*FISSO!$D$16*H631))</f>
        <v/>
      </c>
      <c r="M631" s="92"/>
      <c r="P631" s="77" t="str">
        <f t="shared" si="39"/>
        <v/>
      </c>
      <c r="T631" s="75" t="e">
        <f t="shared" si="40"/>
        <v>#VALUE!</v>
      </c>
    </row>
    <row r="632" spans="12:20" x14ac:dyDescent="0.2">
      <c r="L632" s="74" t="str">
        <f>IF(B632="totale",SUM($L$26:L632),IF(B632="","",1/$D$18*FISSO!$D$16*H632))</f>
        <v/>
      </c>
      <c r="M632" s="92"/>
      <c r="P632" s="77" t="str">
        <f t="shared" si="39"/>
        <v/>
      </c>
      <c r="T632" s="75" t="e">
        <f t="shared" si="40"/>
        <v>#VALUE!</v>
      </c>
    </row>
    <row r="633" spans="12:20" x14ac:dyDescent="0.2">
      <c r="L633" s="74" t="str">
        <f>IF(B633="totale",SUM($L$26:L633),IF(B633="","",1/$D$18*FISSO!$D$16*H633))</f>
        <v/>
      </c>
      <c r="M633" s="92"/>
      <c r="P633" s="77" t="str">
        <f t="shared" si="39"/>
        <v/>
      </c>
      <c r="T633" s="75" t="e">
        <f t="shared" si="40"/>
        <v>#VALUE!</v>
      </c>
    </row>
    <row r="634" spans="12:20" x14ac:dyDescent="0.2">
      <c r="L634" s="74" t="str">
        <f>IF(B634="totale",SUM($L$26:L634),IF(B634="","",1/$D$18*FISSO!$D$16*H634))</f>
        <v/>
      </c>
      <c r="M634" s="92"/>
      <c r="P634" s="77" t="str">
        <f t="shared" si="39"/>
        <v/>
      </c>
      <c r="T634" s="75" t="e">
        <f t="shared" si="40"/>
        <v>#VALUE!</v>
      </c>
    </row>
    <row r="635" spans="12:20" x14ac:dyDescent="0.2">
      <c r="L635" s="74" t="str">
        <f>IF(B635="totale",SUM($L$26:L635),IF(B635="","",1/$D$18*FISSO!$D$16*H635))</f>
        <v/>
      </c>
      <c r="M635" s="92"/>
      <c r="P635" s="77" t="str">
        <f t="shared" si="39"/>
        <v/>
      </c>
      <c r="T635" s="75" t="e">
        <f t="shared" si="40"/>
        <v>#VALUE!</v>
      </c>
    </row>
    <row r="636" spans="12:20" x14ac:dyDescent="0.2">
      <c r="L636" s="74" t="str">
        <f>IF(B636="totale",SUM($L$26:L636),IF(B636="","",1/$D$18*FISSO!$D$16*H636))</f>
        <v/>
      </c>
      <c r="M636" s="92"/>
      <c r="P636" s="77" t="str">
        <f t="shared" si="39"/>
        <v/>
      </c>
      <c r="T636" s="75" t="e">
        <f t="shared" si="40"/>
        <v>#VALUE!</v>
      </c>
    </row>
    <row r="637" spans="12:20" x14ac:dyDescent="0.2">
      <c r="L637" s="74" t="str">
        <f>IF(B637="totale",SUM($L$26:L637),IF(B637="","",1/$D$18*FISSO!$D$16*H637))</f>
        <v/>
      </c>
      <c r="M637" s="92"/>
      <c r="P637" s="77" t="str">
        <f t="shared" si="39"/>
        <v/>
      </c>
      <c r="T637" s="75" t="e">
        <f t="shared" si="40"/>
        <v>#VALUE!</v>
      </c>
    </row>
    <row r="638" spans="12:20" x14ac:dyDescent="0.2">
      <c r="L638" s="74" t="str">
        <f>IF(B638="totale",SUM($L$26:L638),IF(B638="","",1/$D$18*FISSO!$D$16*H638))</f>
        <v/>
      </c>
      <c r="M638" s="92"/>
      <c r="P638" s="77" t="str">
        <f t="shared" si="39"/>
        <v/>
      </c>
      <c r="T638" s="75" t="e">
        <f t="shared" si="40"/>
        <v>#VALUE!</v>
      </c>
    </row>
    <row r="639" spans="12:20" x14ac:dyDescent="0.2">
      <c r="L639" s="74" t="str">
        <f>IF(B639="totale",SUM($L$26:L639),IF(B639="","",1/$D$18*FISSO!$D$16*H639))</f>
        <v/>
      </c>
      <c r="M639" s="92"/>
      <c r="P639" s="77" t="str">
        <f t="shared" si="39"/>
        <v/>
      </c>
      <c r="T639" s="75" t="e">
        <f t="shared" si="40"/>
        <v>#VALUE!</v>
      </c>
    </row>
    <row r="640" spans="12:20" x14ac:dyDescent="0.2">
      <c r="L640" s="74" t="str">
        <f>IF(B640="totale",SUM($L$26:L640),IF(B640="","",1/$D$18*FISSO!$D$16*H640))</f>
        <v/>
      </c>
      <c r="M640" s="92"/>
      <c r="P640" s="77" t="str">
        <f t="shared" si="39"/>
        <v/>
      </c>
      <c r="T640" s="75" t="e">
        <f t="shared" si="40"/>
        <v>#VALUE!</v>
      </c>
    </row>
    <row r="641" spans="12:20" x14ac:dyDescent="0.2">
      <c r="L641" s="74" t="str">
        <f>IF(B641="totale",SUM($L$26:L641),IF(B641="","",1/$D$18*FISSO!$D$16*H641))</f>
        <v/>
      </c>
      <c r="M641" s="92"/>
      <c r="P641" s="77" t="str">
        <f t="shared" si="39"/>
        <v/>
      </c>
      <c r="T641" s="75" t="e">
        <f t="shared" si="40"/>
        <v>#VALUE!</v>
      </c>
    </row>
    <row r="642" spans="12:20" x14ac:dyDescent="0.2">
      <c r="L642" s="74" t="str">
        <f>IF(B642="totale",SUM($L$26:L642),IF(B642="","",1/$D$18*FISSO!$D$16*H642))</f>
        <v/>
      </c>
      <c r="M642" s="92"/>
      <c r="P642" s="77" t="str">
        <f t="shared" si="39"/>
        <v/>
      </c>
      <c r="T642" s="75" t="e">
        <f t="shared" si="40"/>
        <v>#VALUE!</v>
      </c>
    </row>
    <row r="643" spans="12:20" x14ac:dyDescent="0.2">
      <c r="L643" s="74" t="str">
        <f>IF(B643="totale",SUM($L$26:L643),IF(B643="","",1/$D$18*FISSO!$D$16*H643))</f>
        <v/>
      </c>
      <c r="M643" s="92"/>
      <c r="P643" s="77" t="str">
        <f t="shared" si="39"/>
        <v/>
      </c>
      <c r="T643" s="75" t="e">
        <f t="shared" si="40"/>
        <v>#VALUE!</v>
      </c>
    </row>
    <row r="644" spans="12:20" x14ac:dyDescent="0.2">
      <c r="L644" s="74" t="str">
        <f>IF(B644="totale",SUM($L$26:L644),IF(B644="","",1/$D$18*FISSO!$D$16*H644))</f>
        <v/>
      </c>
      <c r="M644" s="92"/>
      <c r="P644" s="77" t="str">
        <f t="shared" si="39"/>
        <v/>
      </c>
      <c r="T644" s="75" t="e">
        <f t="shared" si="40"/>
        <v>#VALUE!</v>
      </c>
    </row>
    <row r="645" spans="12:20" x14ac:dyDescent="0.2">
      <c r="L645" s="74" t="str">
        <f>IF(B645="totale",SUM($L$26:L645),IF(B645="","",1/$D$18*FISSO!$D$16*H645))</f>
        <v/>
      </c>
      <c r="M645" s="92"/>
      <c r="P645" s="77" t="str">
        <f t="shared" si="39"/>
        <v/>
      </c>
      <c r="T645" s="75" t="e">
        <f t="shared" si="40"/>
        <v>#VALUE!</v>
      </c>
    </row>
    <row r="646" spans="12:20" x14ac:dyDescent="0.2">
      <c r="L646" s="74" t="str">
        <f>IF(B646="totale",SUM($L$26:L646),IF(B646="","",1/$D$18*FISSO!$D$16*H646))</f>
        <v/>
      </c>
      <c r="M646" s="92"/>
      <c r="P646" s="77" t="str">
        <f t="shared" si="39"/>
        <v/>
      </c>
      <c r="T646" s="75" t="e">
        <f t="shared" si="40"/>
        <v>#VALUE!</v>
      </c>
    </row>
    <row r="647" spans="12:20" x14ac:dyDescent="0.2">
      <c r="L647" s="74" t="str">
        <f>IF(B647="totale",SUM($L$26:L647),IF(B647="","",1/$D$18*FISSO!$D$16*H647))</f>
        <v/>
      </c>
      <c r="M647" s="92"/>
      <c r="P647" s="77" t="str">
        <f t="shared" si="39"/>
        <v/>
      </c>
      <c r="T647" s="75" t="e">
        <f t="shared" si="40"/>
        <v>#VALUE!</v>
      </c>
    </row>
    <row r="648" spans="12:20" x14ac:dyDescent="0.2">
      <c r="L648" s="74" t="str">
        <f>IF(B648="totale",SUM($L$26:L648),IF(B648="","",1/$D$18*FISSO!$D$16*H648))</f>
        <v/>
      </c>
      <c r="M648" s="92"/>
      <c r="P648" s="77" t="str">
        <f t="shared" si="39"/>
        <v/>
      </c>
      <c r="T648" s="75" t="e">
        <f t="shared" si="40"/>
        <v>#VALUE!</v>
      </c>
    </row>
    <row r="649" spans="12:20" x14ac:dyDescent="0.2">
      <c r="L649" s="74" t="str">
        <f>IF(B649="totale",SUM($L$26:L649),IF(B649="","",1/$D$18*FISSO!$D$16*H649))</f>
        <v/>
      </c>
      <c r="M649" s="92"/>
      <c r="P649" s="77" t="str">
        <f t="shared" si="39"/>
        <v/>
      </c>
      <c r="T649" s="75" t="e">
        <f t="shared" si="40"/>
        <v>#VALUE!</v>
      </c>
    </row>
    <row r="650" spans="12:20" x14ac:dyDescent="0.2">
      <c r="L650" s="74" t="str">
        <f>IF(B650="totale",SUM($L$26:L650),IF(B650="","",1/$D$18*FISSO!$D$16*H650))</f>
        <v/>
      </c>
      <c r="M650" s="92"/>
      <c r="P650" s="77" t="str">
        <f t="shared" si="39"/>
        <v/>
      </c>
      <c r="T650" s="75" t="e">
        <f t="shared" si="40"/>
        <v>#VALUE!</v>
      </c>
    </row>
    <row r="651" spans="12:20" x14ac:dyDescent="0.2">
      <c r="L651" s="74" t="str">
        <f>IF(B651="totale",SUM($L$26:L651),IF(B651="","",1/$D$18*FISSO!$D$16*H651))</f>
        <v/>
      </c>
      <c r="M651" s="92"/>
      <c r="P651" s="77" t="str">
        <f t="shared" si="39"/>
        <v/>
      </c>
      <c r="T651" s="75" t="e">
        <f t="shared" si="40"/>
        <v>#VALUE!</v>
      </c>
    </row>
    <row r="652" spans="12:20" x14ac:dyDescent="0.2">
      <c r="L652" s="74" t="str">
        <f>IF(B652="totale",SUM($L$26:L652),IF(B652="","",1/$D$18*FISSO!$D$16*H652))</f>
        <v/>
      </c>
      <c r="M652" s="92"/>
      <c r="P652" s="77" t="str">
        <f t="shared" si="39"/>
        <v/>
      </c>
      <c r="T652" s="75" t="e">
        <f t="shared" si="40"/>
        <v>#VALUE!</v>
      </c>
    </row>
    <row r="653" spans="12:20" x14ac:dyDescent="0.2">
      <c r="L653" s="74" t="str">
        <f>IF(B653="totale",SUM($L$26:L653),IF(B653="","",1/$D$18*FISSO!$D$16*H653))</f>
        <v/>
      </c>
      <c r="M653" s="92"/>
      <c r="P653" s="77" t="str">
        <f t="shared" si="39"/>
        <v/>
      </c>
      <c r="T653" s="75" t="e">
        <f t="shared" si="40"/>
        <v>#VALUE!</v>
      </c>
    </row>
    <row r="654" spans="12:20" x14ac:dyDescent="0.2">
      <c r="L654" s="74" t="str">
        <f>IF(B654="totale",SUM($L$26:L654),IF(B654="","",1/$D$18*FISSO!$D$16*H654))</f>
        <v/>
      </c>
      <c r="M654" s="92"/>
      <c r="P654" s="77" t="str">
        <f t="shared" si="39"/>
        <v/>
      </c>
      <c r="T654" s="75" t="e">
        <f t="shared" si="40"/>
        <v>#VALUE!</v>
      </c>
    </row>
    <row r="655" spans="12:20" x14ac:dyDescent="0.2">
      <c r="L655" s="74" t="str">
        <f>IF(B655="totale",SUM($L$26:L655),IF(B655="","",1/$D$18*FISSO!$D$16*H655))</f>
        <v/>
      </c>
      <c r="M655" s="92"/>
      <c r="P655" s="77" t="str">
        <f t="shared" si="39"/>
        <v/>
      </c>
      <c r="T655" s="75" t="e">
        <f t="shared" si="40"/>
        <v>#VALUE!</v>
      </c>
    </row>
    <row r="656" spans="12:20" x14ac:dyDescent="0.2">
      <c r="L656" s="74" t="str">
        <f>IF(B656="totale",SUM($L$26:L656),IF(B656="","",1/$D$18*FISSO!$D$16*H656))</f>
        <v/>
      </c>
      <c r="M656" s="92"/>
      <c r="P656" s="77" t="str">
        <f t="shared" si="39"/>
        <v/>
      </c>
      <c r="T656" s="75" t="e">
        <f t="shared" si="40"/>
        <v>#VALUE!</v>
      </c>
    </row>
    <row r="657" spans="12:20" x14ac:dyDescent="0.2">
      <c r="L657" s="74" t="str">
        <f>IF(B657="totale",SUM($L$26:L657),IF(B657="","",1/$D$18*FISSO!$D$16*H657))</f>
        <v/>
      </c>
      <c r="M657" s="92"/>
      <c r="P657" s="77" t="str">
        <f t="shared" si="39"/>
        <v/>
      </c>
      <c r="T657" s="75" t="e">
        <f t="shared" si="40"/>
        <v>#VALUE!</v>
      </c>
    </row>
    <row r="658" spans="12:20" x14ac:dyDescent="0.2">
      <c r="L658" s="74" t="str">
        <f>IF(B658="totale",SUM($L$26:L658),IF(B658="","",1/$D$18*FISSO!$D$16*H658))</f>
        <v/>
      </c>
      <c r="M658" s="92"/>
      <c r="P658" s="77" t="str">
        <f t="shared" si="39"/>
        <v/>
      </c>
      <c r="T658" s="75" t="e">
        <f t="shared" si="40"/>
        <v>#VALUE!</v>
      </c>
    </row>
    <row r="659" spans="12:20" x14ac:dyDescent="0.2">
      <c r="L659" s="74" t="str">
        <f>IF(B659="totale",SUM($L$26:L659),IF(B659="","",1/$D$18*FISSO!$D$16*H659))</f>
        <v/>
      </c>
      <c r="M659" s="92"/>
      <c r="P659" s="77" t="str">
        <f t="shared" si="39"/>
        <v/>
      </c>
      <c r="T659" s="75" t="e">
        <f t="shared" si="40"/>
        <v>#VALUE!</v>
      </c>
    </row>
    <row r="660" spans="12:20" x14ac:dyDescent="0.2">
      <c r="L660" s="74" t="str">
        <f>IF(B660="totale",SUM($L$26:L660),IF(B660="","",1/$D$18*FISSO!$D$16*H660))</f>
        <v/>
      </c>
      <c r="M660" s="92"/>
      <c r="P660" s="77" t="str">
        <f t="shared" si="39"/>
        <v/>
      </c>
      <c r="T660" s="75" t="e">
        <f t="shared" si="40"/>
        <v>#VALUE!</v>
      </c>
    </row>
    <row r="661" spans="12:20" x14ac:dyDescent="0.2">
      <c r="L661" s="74" t="str">
        <f>IF(B661="totale",SUM($L$26:L661),IF(B661="","",1/$D$18*FISSO!$D$16*H661))</f>
        <v/>
      </c>
      <c r="M661" s="92"/>
      <c r="P661" s="77" t="str">
        <f t="shared" si="39"/>
        <v/>
      </c>
      <c r="T661" s="75" t="e">
        <f t="shared" si="40"/>
        <v>#VALUE!</v>
      </c>
    </row>
    <row r="662" spans="12:20" x14ac:dyDescent="0.2">
      <c r="L662" s="74" t="str">
        <f>IF(B662="totale",SUM($L$26:L662),IF(B662="","",1/$D$18*FISSO!$D$16*H662))</f>
        <v/>
      </c>
      <c r="M662" s="92"/>
      <c r="P662" s="77" t="str">
        <f t="shared" si="39"/>
        <v/>
      </c>
      <c r="T662" s="75" t="e">
        <f t="shared" si="40"/>
        <v>#VALUE!</v>
      </c>
    </row>
    <row r="663" spans="12:20" x14ac:dyDescent="0.2">
      <c r="L663" s="74" t="str">
        <f>IF(B663="totale",SUM($L$26:L663),IF(B663="","",1/$D$18*FISSO!$D$16*H663))</f>
        <v/>
      </c>
      <c r="M663" s="92"/>
      <c r="P663" s="77" t="str">
        <f t="shared" si="39"/>
        <v/>
      </c>
      <c r="T663" s="75" t="e">
        <f t="shared" si="40"/>
        <v>#VALUE!</v>
      </c>
    </row>
    <row r="664" spans="12:20" x14ac:dyDescent="0.2">
      <c r="L664" s="74" t="str">
        <f>IF(B664="totale",SUM($L$26:L664),IF(B664="","",1/$D$18*FISSO!$D$16*H664))</f>
        <v/>
      </c>
      <c r="M664" s="92"/>
      <c r="P664" s="77" t="str">
        <f t="shared" si="39"/>
        <v/>
      </c>
      <c r="T664" s="75" t="e">
        <f t="shared" si="40"/>
        <v>#VALUE!</v>
      </c>
    </row>
    <row r="665" spans="12:20" x14ac:dyDescent="0.2">
      <c r="L665" s="74" t="str">
        <f>IF(B665="totale",SUM($L$26:L665),IF(B665="","",1/$D$18*FISSO!$D$16*H665))</f>
        <v/>
      </c>
      <c r="M665" s="92"/>
      <c r="P665" s="77" t="str">
        <f t="shared" si="39"/>
        <v/>
      </c>
      <c r="T665" s="75" t="e">
        <f t="shared" si="40"/>
        <v>#VALUE!</v>
      </c>
    </row>
    <row r="666" spans="12:20" x14ac:dyDescent="0.2">
      <c r="L666" s="74" t="str">
        <f>IF(B666="totale",SUM($L$26:L666),IF(B666="","",1/$D$18*FISSO!$D$16*H666))</f>
        <v/>
      </c>
      <c r="M666" s="92"/>
      <c r="P666" s="77" t="str">
        <f t="shared" ref="P666:P729" si="41">IF(B666="","",ROUND(L666,2))</f>
        <v/>
      </c>
      <c r="T666" s="75" t="e">
        <f t="shared" si="40"/>
        <v>#VALUE!</v>
      </c>
    </row>
    <row r="667" spans="12:20" x14ac:dyDescent="0.2">
      <c r="L667" s="74" t="str">
        <f>IF(B667="totale",SUM($L$26:L667),IF(B667="","",1/$D$18*FISSO!$D$16*H667))</f>
        <v/>
      </c>
      <c r="M667" s="92"/>
      <c r="P667" s="77" t="str">
        <f t="shared" si="41"/>
        <v/>
      </c>
      <c r="T667" s="75" t="e">
        <f t="shared" ref="T667:T730" si="42">P667+S667</f>
        <v>#VALUE!</v>
      </c>
    </row>
    <row r="668" spans="12:20" x14ac:dyDescent="0.2">
      <c r="L668" s="74" t="str">
        <f>IF(B668="totale",SUM($L$26:L668),IF(B668="","",1/$D$18*FISSO!$D$16*H668))</f>
        <v/>
      </c>
      <c r="M668" s="92"/>
      <c r="P668" s="77" t="str">
        <f t="shared" si="41"/>
        <v/>
      </c>
      <c r="T668" s="75" t="e">
        <f t="shared" si="42"/>
        <v>#VALUE!</v>
      </c>
    </row>
    <row r="669" spans="12:20" x14ac:dyDescent="0.2">
      <c r="L669" s="74" t="str">
        <f>IF(B669="totale",SUM($L$26:L669),IF(B669="","",1/$D$18*FISSO!$D$16*H669))</f>
        <v/>
      </c>
      <c r="M669" s="92"/>
      <c r="P669" s="77" t="str">
        <f t="shared" si="41"/>
        <v/>
      </c>
      <c r="T669" s="75" t="e">
        <f t="shared" si="42"/>
        <v>#VALUE!</v>
      </c>
    </row>
    <row r="670" spans="12:20" x14ac:dyDescent="0.2">
      <c r="L670" s="74" t="str">
        <f>IF(B670="totale",SUM($L$26:L670),IF(B670="","",1/$D$18*FISSO!$D$16*H670))</f>
        <v/>
      </c>
      <c r="M670" s="92"/>
      <c r="P670" s="77" t="str">
        <f t="shared" si="41"/>
        <v/>
      </c>
      <c r="T670" s="75" t="e">
        <f t="shared" si="42"/>
        <v>#VALUE!</v>
      </c>
    </row>
    <row r="671" spans="12:20" x14ac:dyDescent="0.2">
      <c r="L671" s="74" t="str">
        <f>IF(B671="totale",SUM($L$26:L671),IF(B671="","",1/$D$18*FISSO!$D$16*H671))</f>
        <v/>
      </c>
      <c r="M671" s="92"/>
      <c r="P671" s="77" t="str">
        <f t="shared" si="41"/>
        <v/>
      </c>
      <c r="T671" s="75" t="e">
        <f t="shared" si="42"/>
        <v>#VALUE!</v>
      </c>
    </row>
    <row r="672" spans="12:20" x14ac:dyDescent="0.2">
      <c r="L672" s="74" t="str">
        <f>IF(B672="totale",SUM($L$26:L672),IF(B672="","",1/$D$18*FISSO!$D$16*H672))</f>
        <v/>
      </c>
      <c r="M672" s="92"/>
      <c r="P672" s="77" t="str">
        <f t="shared" si="41"/>
        <v/>
      </c>
      <c r="T672" s="75" t="e">
        <f t="shared" si="42"/>
        <v>#VALUE!</v>
      </c>
    </row>
    <row r="673" spans="12:20" x14ac:dyDescent="0.2">
      <c r="L673" s="74" t="str">
        <f>IF(B673="totale",SUM($L$26:L673),IF(B673="","",1/$D$18*FISSO!$D$16*H673))</f>
        <v/>
      </c>
      <c r="M673" s="92"/>
      <c r="P673" s="77" t="str">
        <f t="shared" si="41"/>
        <v/>
      </c>
      <c r="T673" s="75" t="e">
        <f t="shared" si="42"/>
        <v>#VALUE!</v>
      </c>
    </row>
    <row r="674" spans="12:20" x14ac:dyDescent="0.2">
      <c r="L674" s="74" t="str">
        <f>IF(B674="totale",SUM($L$26:L674),IF(B674="","",1/$D$18*FISSO!$D$16*H674))</f>
        <v/>
      </c>
      <c r="M674" s="92"/>
      <c r="P674" s="77" t="str">
        <f t="shared" si="41"/>
        <v/>
      </c>
      <c r="T674" s="75" t="e">
        <f t="shared" si="42"/>
        <v>#VALUE!</v>
      </c>
    </row>
    <row r="675" spans="12:20" x14ac:dyDescent="0.2">
      <c r="L675" s="74" t="str">
        <f>IF(B675="totale",SUM($L$26:L675),IF(B675="","",1/$D$18*FISSO!$D$16*H675))</f>
        <v/>
      </c>
      <c r="M675" s="92"/>
      <c r="P675" s="77" t="str">
        <f t="shared" si="41"/>
        <v/>
      </c>
      <c r="T675" s="75" t="e">
        <f t="shared" si="42"/>
        <v>#VALUE!</v>
      </c>
    </row>
    <row r="676" spans="12:20" x14ac:dyDescent="0.2">
      <c r="L676" s="74" t="str">
        <f>IF(B676="totale",SUM($L$26:L676),IF(B676="","",1/$D$18*FISSO!$D$16*H676))</f>
        <v/>
      </c>
      <c r="M676" s="92"/>
      <c r="P676" s="77" t="str">
        <f t="shared" si="41"/>
        <v/>
      </c>
      <c r="T676" s="75" t="e">
        <f t="shared" si="42"/>
        <v>#VALUE!</v>
      </c>
    </row>
    <row r="677" spans="12:20" x14ac:dyDescent="0.2">
      <c r="L677" s="74" t="str">
        <f>IF(B677="totale",SUM($L$26:L677),IF(B677="","",1/$D$18*FISSO!$D$16*H677))</f>
        <v/>
      </c>
      <c r="M677" s="92"/>
      <c r="P677" s="77" t="str">
        <f t="shared" si="41"/>
        <v/>
      </c>
      <c r="T677" s="75" t="e">
        <f t="shared" si="42"/>
        <v>#VALUE!</v>
      </c>
    </row>
    <row r="678" spans="12:20" x14ac:dyDescent="0.2">
      <c r="L678" s="74" t="str">
        <f>IF(B678="totale",SUM($L$26:L678),IF(B678="","",1/$D$18*FISSO!$D$16*H678))</f>
        <v/>
      </c>
      <c r="M678" s="92"/>
      <c r="P678" s="77" t="str">
        <f t="shared" si="41"/>
        <v/>
      </c>
      <c r="T678" s="75" t="e">
        <f t="shared" si="42"/>
        <v>#VALUE!</v>
      </c>
    </row>
    <row r="679" spans="12:20" x14ac:dyDescent="0.2">
      <c r="L679" s="74" t="str">
        <f>IF(B679="totale",SUM($L$26:L679),IF(B679="","",1/$D$18*FISSO!$D$16*H679))</f>
        <v/>
      </c>
      <c r="M679" s="92"/>
      <c r="P679" s="77" t="str">
        <f t="shared" si="41"/>
        <v/>
      </c>
      <c r="T679" s="75" t="e">
        <f t="shared" si="42"/>
        <v>#VALUE!</v>
      </c>
    </row>
    <row r="680" spans="12:20" x14ac:dyDescent="0.2">
      <c r="L680" s="74" t="str">
        <f>IF(B680="totale",SUM($L$26:L680),IF(B680="","",1/$D$18*FISSO!$D$16*H680))</f>
        <v/>
      </c>
      <c r="M680" s="92"/>
      <c r="P680" s="77" t="str">
        <f t="shared" si="41"/>
        <v/>
      </c>
      <c r="T680" s="75" t="e">
        <f t="shared" si="42"/>
        <v>#VALUE!</v>
      </c>
    </row>
    <row r="681" spans="12:20" x14ac:dyDescent="0.2">
      <c r="L681" s="74" t="str">
        <f>IF(B681="totale",SUM($L$26:L681),IF(B681="","",1/$D$18*FISSO!$D$16*H681))</f>
        <v/>
      </c>
      <c r="M681" s="92"/>
      <c r="P681" s="77" t="str">
        <f t="shared" si="41"/>
        <v/>
      </c>
      <c r="T681" s="75" t="e">
        <f t="shared" si="42"/>
        <v>#VALUE!</v>
      </c>
    </row>
    <row r="682" spans="12:20" x14ac:dyDescent="0.2">
      <c r="L682" s="74" t="str">
        <f>IF(B682="totale",SUM($L$26:L682),IF(B682="","",1/$D$18*FISSO!$D$16*H682))</f>
        <v/>
      </c>
      <c r="M682" s="92"/>
      <c r="P682" s="77" t="str">
        <f t="shared" si="41"/>
        <v/>
      </c>
      <c r="T682" s="75" t="e">
        <f t="shared" si="42"/>
        <v>#VALUE!</v>
      </c>
    </row>
    <row r="683" spans="12:20" x14ac:dyDescent="0.2">
      <c r="L683" s="74" t="str">
        <f>IF(B683="totale",SUM($L$26:L683),IF(B683="","",1/$D$18*FISSO!$D$16*H683))</f>
        <v/>
      </c>
      <c r="M683" s="92"/>
      <c r="P683" s="77" t="str">
        <f t="shared" si="41"/>
        <v/>
      </c>
      <c r="T683" s="75" t="e">
        <f t="shared" si="42"/>
        <v>#VALUE!</v>
      </c>
    </row>
    <row r="684" spans="12:20" x14ac:dyDescent="0.2">
      <c r="L684" s="74" t="str">
        <f>IF(B684="totale",SUM($L$26:L684),IF(B684="","",1/$D$18*FISSO!$D$16*H684))</f>
        <v/>
      </c>
      <c r="M684" s="92"/>
      <c r="P684" s="77" t="str">
        <f t="shared" si="41"/>
        <v/>
      </c>
      <c r="T684" s="75" t="e">
        <f t="shared" si="42"/>
        <v>#VALUE!</v>
      </c>
    </row>
    <row r="685" spans="12:20" x14ac:dyDescent="0.2">
      <c r="L685" s="74" t="str">
        <f>IF(B685="totale",SUM($L$26:L685),IF(B685="","",1/$D$18*FISSO!$D$16*H685))</f>
        <v/>
      </c>
      <c r="M685" s="92"/>
      <c r="P685" s="77" t="str">
        <f t="shared" si="41"/>
        <v/>
      </c>
      <c r="T685" s="75" t="e">
        <f t="shared" si="42"/>
        <v>#VALUE!</v>
      </c>
    </row>
    <row r="686" spans="12:20" x14ac:dyDescent="0.2">
      <c r="L686" s="74" t="str">
        <f>IF(B686="totale",SUM($L$26:L686),IF(B686="","",1/$D$18*FISSO!$D$16*H686))</f>
        <v/>
      </c>
      <c r="M686" s="92"/>
      <c r="P686" s="77" t="str">
        <f t="shared" si="41"/>
        <v/>
      </c>
      <c r="T686" s="75" t="e">
        <f t="shared" si="42"/>
        <v>#VALUE!</v>
      </c>
    </row>
    <row r="687" spans="12:20" x14ac:dyDescent="0.2">
      <c r="L687" s="74" t="str">
        <f>IF(B687="totale",SUM($L$26:L687),IF(B687="","",1/$D$18*FISSO!$D$16*H687))</f>
        <v/>
      </c>
      <c r="M687" s="92"/>
      <c r="P687" s="77" t="str">
        <f t="shared" si="41"/>
        <v/>
      </c>
      <c r="T687" s="75" t="e">
        <f t="shared" si="42"/>
        <v>#VALUE!</v>
      </c>
    </row>
    <row r="688" spans="12:20" x14ac:dyDescent="0.2">
      <c r="L688" s="74" t="str">
        <f>IF(B688="totale",SUM($L$26:L688),IF(B688="","",1/$D$18*FISSO!$D$16*H688))</f>
        <v/>
      </c>
      <c r="M688" s="92"/>
      <c r="P688" s="77" t="str">
        <f t="shared" si="41"/>
        <v/>
      </c>
      <c r="T688" s="75" t="e">
        <f t="shared" si="42"/>
        <v>#VALUE!</v>
      </c>
    </row>
    <row r="689" spans="12:20" x14ac:dyDescent="0.2">
      <c r="L689" s="74" t="str">
        <f>IF(B689="totale",SUM($L$26:L689),IF(B689="","",1/$D$18*FISSO!$D$16*H689))</f>
        <v/>
      </c>
      <c r="M689" s="92"/>
      <c r="P689" s="77" t="str">
        <f t="shared" si="41"/>
        <v/>
      </c>
      <c r="T689" s="75" t="e">
        <f t="shared" si="42"/>
        <v>#VALUE!</v>
      </c>
    </row>
    <row r="690" spans="12:20" x14ac:dyDescent="0.2">
      <c r="L690" s="74" t="str">
        <f>IF(B690="totale",SUM($L$26:L690),IF(B690="","",1/$D$18*FISSO!$D$16*H690))</f>
        <v/>
      </c>
      <c r="M690" s="92"/>
      <c r="P690" s="77" t="str">
        <f t="shared" si="41"/>
        <v/>
      </c>
      <c r="T690" s="75" t="e">
        <f t="shared" si="42"/>
        <v>#VALUE!</v>
      </c>
    </row>
    <row r="691" spans="12:20" x14ac:dyDescent="0.2">
      <c r="L691" s="74" t="str">
        <f>IF(B691="totale",SUM($L$26:L691),IF(B691="","",1/$D$18*FISSO!$D$16*H691))</f>
        <v/>
      </c>
      <c r="M691" s="92"/>
      <c r="P691" s="77" t="str">
        <f t="shared" si="41"/>
        <v/>
      </c>
      <c r="T691" s="75" t="e">
        <f t="shared" si="42"/>
        <v>#VALUE!</v>
      </c>
    </row>
    <row r="692" spans="12:20" x14ac:dyDescent="0.2">
      <c r="L692" s="74" t="str">
        <f>IF(B692="totale",SUM($L$26:L692),IF(B692="","",1/$D$18*FISSO!$D$16*H692))</f>
        <v/>
      </c>
      <c r="M692" s="92"/>
      <c r="P692" s="77" t="str">
        <f t="shared" si="41"/>
        <v/>
      </c>
      <c r="T692" s="75" t="e">
        <f t="shared" si="42"/>
        <v>#VALUE!</v>
      </c>
    </row>
    <row r="693" spans="12:20" x14ac:dyDescent="0.2">
      <c r="L693" s="74" t="str">
        <f>IF(B693="totale",SUM($L$26:L693),IF(B693="","",1/$D$18*FISSO!$D$16*H693))</f>
        <v/>
      </c>
      <c r="M693" s="92"/>
      <c r="P693" s="77" t="str">
        <f t="shared" si="41"/>
        <v/>
      </c>
      <c r="T693" s="75" t="e">
        <f t="shared" si="42"/>
        <v>#VALUE!</v>
      </c>
    </row>
    <row r="694" spans="12:20" x14ac:dyDescent="0.2">
      <c r="L694" s="74" t="str">
        <f>IF(B694="totale",SUM($L$26:L694),IF(B694="","",1/$D$18*FISSO!$D$16*H694))</f>
        <v/>
      </c>
      <c r="M694" s="92"/>
      <c r="P694" s="77" t="str">
        <f t="shared" si="41"/>
        <v/>
      </c>
      <c r="T694" s="75" t="e">
        <f t="shared" si="42"/>
        <v>#VALUE!</v>
      </c>
    </row>
    <row r="695" spans="12:20" x14ac:dyDescent="0.2">
      <c r="L695" s="74" t="str">
        <f>IF(B695="totale",SUM($L$26:L695),IF(B695="","",1/$D$18*FISSO!$D$16*H695))</f>
        <v/>
      </c>
      <c r="M695" s="92"/>
      <c r="P695" s="77" t="str">
        <f t="shared" si="41"/>
        <v/>
      </c>
      <c r="T695" s="75" t="e">
        <f t="shared" si="42"/>
        <v>#VALUE!</v>
      </c>
    </row>
    <row r="696" spans="12:20" x14ac:dyDescent="0.2">
      <c r="L696" s="74" t="str">
        <f>IF(B696="totale",SUM($L$26:L696),IF(B696="","",1/$D$18*FISSO!$D$16*H696))</f>
        <v/>
      </c>
      <c r="M696" s="92"/>
      <c r="P696" s="77" t="str">
        <f t="shared" si="41"/>
        <v/>
      </c>
      <c r="T696" s="75" t="e">
        <f t="shared" si="42"/>
        <v>#VALUE!</v>
      </c>
    </row>
    <row r="697" spans="12:20" x14ac:dyDescent="0.2">
      <c r="L697" s="74" t="str">
        <f>IF(B697="totale",SUM($L$26:L697),IF(B697="","",1/$D$18*FISSO!$D$16*H697))</f>
        <v/>
      </c>
      <c r="M697" s="92"/>
      <c r="P697" s="77" t="str">
        <f t="shared" si="41"/>
        <v/>
      </c>
      <c r="T697" s="75" t="e">
        <f t="shared" si="42"/>
        <v>#VALUE!</v>
      </c>
    </row>
    <row r="698" spans="12:20" x14ac:dyDescent="0.2">
      <c r="L698" s="74" t="str">
        <f>IF(B698="totale",SUM($L$26:L698),IF(B698="","",1/$D$18*FISSO!$D$16*H698))</f>
        <v/>
      </c>
      <c r="M698" s="92"/>
      <c r="P698" s="77" t="str">
        <f t="shared" si="41"/>
        <v/>
      </c>
      <c r="T698" s="75" t="e">
        <f t="shared" si="42"/>
        <v>#VALUE!</v>
      </c>
    </row>
    <row r="699" spans="12:20" x14ac:dyDescent="0.2">
      <c r="L699" s="74" t="str">
        <f>IF(B699="totale",SUM($L$26:L699),IF(B699="","",1/$D$18*FISSO!$D$16*H699))</f>
        <v/>
      </c>
      <c r="M699" s="92"/>
      <c r="P699" s="77" t="str">
        <f t="shared" si="41"/>
        <v/>
      </c>
      <c r="T699" s="75" t="e">
        <f t="shared" si="42"/>
        <v>#VALUE!</v>
      </c>
    </row>
    <row r="700" spans="12:20" x14ac:dyDescent="0.2">
      <c r="L700" s="74" t="str">
        <f>IF(B700="totale",SUM($L$26:L700),IF(B700="","",1/$D$18*FISSO!$D$16*H700))</f>
        <v/>
      </c>
      <c r="M700" s="92"/>
      <c r="P700" s="77" t="str">
        <f t="shared" si="41"/>
        <v/>
      </c>
      <c r="T700" s="75" t="e">
        <f t="shared" si="42"/>
        <v>#VALUE!</v>
      </c>
    </row>
    <row r="701" spans="12:20" x14ac:dyDescent="0.2">
      <c r="L701" s="74" t="str">
        <f>IF(B701="totale",SUM($L$26:L701),IF(B701="","",1/$D$18*FISSO!$D$16*H701))</f>
        <v/>
      </c>
      <c r="M701" s="92"/>
      <c r="P701" s="77" t="str">
        <f t="shared" si="41"/>
        <v/>
      </c>
      <c r="T701" s="75" t="e">
        <f t="shared" si="42"/>
        <v>#VALUE!</v>
      </c>
    </row>
    <row r="702" spans="12:20" x14ac:dyDescent="0.2">
      <c r="L702" s="74" t="str">
        <f>IF(B702="totale",SUM($L$26:L702),IF(B702="","",1/$D$18*FISSO!$D$16*H702))</f>
        <v/>
      </c>
      <c r="M702" s="92"/>
      <c r="P702" s="77" t="str">
        <f t="shared" si="41"/>
        <v/>
      </c>
      <c r="T702" s="75" t="e">
        <f t="shared" si="42"/>
        <v>#VALUE!</v>
      </c>
    </row>
    <row r="703" spans="12:20" x14ac:dyDescent="0.2">
      <c r="L703" s="74" t="str">
        <f>IF(B703="totale",SUM($L$26:L703),IF(B703="","",1/$D$18*FISSO!$D$16*H703))</f>
        <v/>
      </c>
      <c r="M703" s="92"/>
      <c r="P703" s="77" t="str">
        <f t="shared" si="41"/>
        <v/>
      </c>
      <c r="T703" s="75" t="e">
        <f t="shared" si="42"/>
        <v>#VALUE!</v>
      </c>
    </row>
    <row r="704" spans="12:20" x14ac:dyDescent="0.2">
      <c r="L704" s="74" t="str">
        <f>IF(B704="totale",SUM($L$26:L704),IF(B704="","",1/$D$18*FISSO!$D$16*H704))</f>
        <v/>
      </c>
      <c r="M704" s="92"/>
      <c r="P704" s="77" t="str">
        <f t="shared" si="41"/>
        <v/>
      </c>
      <c r="T704" s="75" t="e">
        <f t="shared" si="42"/>
        <v>#VALUE!</v>
      </c>
    </row>
    <row r="705" spans="12:20" x14ac:dyDescent="0.2">
      <c r="L705" s="74" t="str">
        <f>IF(B705="totale",SUM($L$26:L705),IF(B705="","",1/$D$18*FISSO!$D$16*H705))</f>
        <v/>
      </c>
      <c r="M705" s="92"/>
      <c r="P705" s="77" t="str">
        <f t="shared" si="41"/>
        <v/>
      </c>
      <c r="T705" s="75" t="e">
        <f t="shared" si="42"/>
        <v>#VALUE!</v>
      </c>
    </row>
    <row r="706" spans="12:20" x14ac:dyDescent="0.2">
      <c r="L706" s="74" t="str">
        <f>IF(B706="totale",SUM($L$26:L706),IF(B706="","",1/$D$18*FISSO!$D$16*H706))</f>
        <v/>
      </c>
      <c r="M706" s="92"/>
      <c r="P706" s="77" t="str">
        <f t="shared" si="41"/>
        <v/>
      </c>
      <c r="T706" s="75" t="e">
        <f t="shared" si="42"/>
        <v>#VALUE!</v>
      </c>
    </row>
    <row r="707" spans="12:20" x14ac:dyDescent="0.2">
      <c r="L707" s="74" t="str">
        <f>IF(B707="totale",SUM($L$26:L707),IF(B707="","",1/$D$18*FISSO!$D$16*H707))</f>
        <v/>
      </c>
      <c r="M707" s="92"/>
      <c r="P707" s="77" t="str">
        <f t="shared" si="41"/>
        <v/>
      </c>
      <c r="T707" s="75" t="e">
        <f t="shared" si="42"/>
        <v>#VALUE!</v>
      </c>
    </row>
    <row r="708" spans="12:20" x14ac:dyDescent="0.2">
      <c r="L708" s="74" t="str">
        <f>IF(B708="totale",SUM($L$26:L708),IF(B708="","",1/$D$18*FISSO!$D$16*H708))</f>
        <v/>
      </c>
      <c r="M708" s="92"/>
      <c r="P708" s="77" t="str">
        <f t="shared" si="41"/>
        <v/>
      </c>
      <c r="T708" s="75" t="e">
        <f t="shared" si="42"/>
        <v>#VALUE!</v>
      </c>
    </row>
    <row r="709" spans="12:20" x14ac:dyDescent="0.2">
      <c r="L709" s="74" t="str">
        <f>IF(B709="totale",SUM($L$26:L709),IF(B709="","",1/$D$18*FISSO!$D$16*H709))</f>
        <v/>
      </c>
      <c r="M709" s="92"/>
      <c r="P709" s="77" t="str">
        <f t="shared" si="41"/>
        <v/>
      </c>
      <c r="T709" s="75" t="e">
        <f t="shared" si="42"/>
        <v>#VALUE!</v>
      </c>
    </row>
    <row r="710" spans="12:20" x14ac:dyDescent="0.2">
      <c r="L710" s="74" t="str">
        <f>IF(B710="totale",SUM($L$26:L710),IF(B710="","",1/$D$18*FISSO!$D$16*H710))</f>
        <v/>
      </c>
      <c r="M710" s="92"/>
      <c r="P710" s="77" t="str">
        <f t="shared" si="41"/>
        <v/>
      </c>
      <c r="T710" s="75" t="e">
        <f t="shared" si="42"/>
        <v>#VALUE!</v>
      </c>
    </row>
    <row r="711" spans="12:20" x14ac:dyDescent="0.2">
      <c r="L711" s="74" t="str">
        <f>IF(B711="totale",SUM($L$26:L711),IF(B711="","",1/$D$18*FISSO!$D$16*H711))</f>
        <v/>
      </c>
      <c r="M711" s="92"/>
      <c r="P711" s="77" t="str">
        <f t="shared" si="41"/>
        <v/>
      </c>
      <c r="T711" s="75" t="e">
        <f t="shared" si="42"/>
        <v>#VALUE!</v>
      </c>
    </row>
    <row r="712" spans="12:20" x14ac:dyDescent="0.2">
      <c r="L712" s="74" t="str">
        <f>IF(B712="totale",SUM($L$26:L712),IF(B712="","",1/$D$18*FISSO!$D$16*H712))</f>
        <v/>
      </c>
      <c r="M712" s="92"/>
      <c r="P712" s="77" t="str">
        <f t="shared" si="41"/>
        <v/>
      </c>
      <c r="T712" s="75" t="e">
        <f t="shared" si="42"/>
        <v>#VALUE!</v>
      </c>
    </row>
    <row r="713" spans="12:20" x14ac:dyDescent="0.2">
      <c r="L713" s="74" t="str">
        <f>IF(B713="totale",SUM($L$26:L713),IF(B713="","",1/$D$18*FISSO!$D$16*H713))</f>
        <v/>
      </c>
      <c r="M713" s="92"/>
      <c r="P713" s="77" t="str">
        <f t="shared" si="41"/>
        <v/>
      </c>
      <c r="T713" s="75" t="e">
        <f t="shared" si="42"/>
        <v>#VALUE!</v>
      </c>
    </row>
    <row r="714" spans="12:20" x14ac:dyDescent="0.2">
      <c r="L714" s="74" t="str">
        <f>IF(B714="totale",SUM($L$26:L714),IF(B714="","",1/$D$18*FISSO!$D$16*H714))</f>
        <v/>
      </c>
      <c r="M714" s="92"/>
      <c r="P714" s="77" t="str">
        <f t="shared" si="41"/>
        <v/>
      </c>
      <c r="T714" s="75" t="e">
        <f t="shared" si="42"/>
        <v>#VALUE!</v>
      </c>
    </row>
    <row r="715" spans="12:20" x14ac:dyDescent="0.2">
      <c r="L715" s="74" t="str">
        <f>IF(B715="totale",SUM($L$26:L715),IF(B715="","",1/$D$18*FISSO!$D$16*H715))</f>
        <v/>
      </c>
      <c r="M715" s="92"/>
      <c r="P715" s="77" t="str">
        <f t="shared" si="41"/>
        <v/>
      </c>
      <c r="T715" s="75" t="e">
        <f t="shared" si="42"/>
        <v>#VALUE!</v>
      </c>
    </row>
    <row r="716" spans="12:20" x14ac:dyDescent="0.2">
      <c r="L716" s="74" t="str">
        <f>IF(B716="totale",SUM($L$26:L716),IF(B716="","",1/$D$18*FISSO!$D$16*H716))</f>
        <v/>
      </c>
      <c r="M716" s="92"/>
      <c r="P716" s="77" t="str">
        <f t="shared" si="41"/>
        <v/>
      </c>
      <c r="T716" s="75" t="e">
        <f t="shared" si="42"/>
        <v>#VALUE!</v>
      </c>
    </row>
    <row r="717" spans="12:20" x14ac:dyDescent="0.2">
      <c r="L717" s="74" t="str">
        <f>IF(B717="totale",SUM($L$26:L717),IF(B717="","",1/$D$18*FISSO!$D$16*H717))</f>
        <v/>
      </c>
      <c r="M717" s="92"/>
      <c r="P717" s="77" t="str">
        <f t="shared" si="41"/>
        <v/>
      </c>
      <c r="T717" s="75" t="e">
        <f t="shared" si="42"/>
        <v>#VALUE!</v>
      </c>
    </row>
    <row r="718" spans="12:20" x14ac:dyDescent="0.2">
      <c r="L718" s="74" t="str">
        <f>IF(B718="totale",SUM($L$26:L718),IF(B718="","",1/$D$18*FISSO!$D$16*H718))</f>
        <v/>
      </c>
      <c r="M718" s="92"/>
      <c r="P718" s="77" t="str">
        <f t="shared" si="41"/>
        <v/>
      </c>
      <c r="T718" s="75" t="e">
        <f t="shared" si="42"/>
        <v>#VALUE!</v>
      </c>
    </row>
    <row r="719" spans="12:20" x14ac:dyDescent="0.2">
      <c r="L719" s="74" t="str">
        <f>IF(B719="totale",SUM($L$26:L719),IF(B719="","",1/$D$18*FISSO!$D$16*H719))</f>
        <v/>
      </c>
      <c r="M719" s="92"/>
      <c r="P719" s="77" t="str">
        <f t="shared" si="41"/>
        <v/>
      </c>
      <c r="T719" s="75" t="e">
        <f t="shared" si="42"/>
        <v>#VALUE!</v>
      </c>
    </row>
    <row r="720" spans="12:20" x14ac:dyDescent="0.2">
      <c r="L720" s="74" t="str">
        <f>IF(B720="totale",SUM($L$26:L720),IF(B720="","",1/$D$18*FISSO!$D$16*H720))</f>
        <v/>
      </c>
      <c r="M720" s="92"/>
      <c r="P720" s="77" t="str">
        <f t="shared" si="41"/>
        <v/>
      </c>
      <c r="T720" s="75" t="e">
        <f t="shared" si="42"/>
        <v>#VALUE!</v>
      </c>
    </row>
    <row r="721" spans="12:20" x14ac:dyDescent="0.2">
      <c r="L721" s="74" t="str">
        <f>IF(B721="totale",SUM(L720:L721),IF(B721="","",1/$D$18*FISSO!$D$16*H721))</f>
        <v/>
      </c>
      <c r="M721" s="92"/>
      <c r="P721" s="77" t="str">
        <f t="shared" si="41"/>
        <v/>
      </c>
      <c r="T721" s="75" t="e">
        <f t="shared" si="42"/>
        <v>#VALUE!</v>
      </c>
    </row>
    <row r="722" spans="12:20" x14ac:dyDescent="0.2">
      <c r="L722" s="74" t="str">
        <f>IF(B722="totale",SUM(L721:L722),IF(B722="","",1/$D$18*FISSO!$D$16*H722))</f>
        <v/>
      </c>
      <c r="M722" s="92"/>
      <c r="P722" s="77" t="str">
        <f t="shared" si="41"/>
        <v/>
      </c>
      <c r="T722" s="75" t="e">
        <f t="shared" si="42"/>
        <v>#VALUE!</v>
      </c>
    </row>
    <row r="723" spans="12:20" x14ac:dyDescent="0.2">
      <c r="L723" s="74" t="str">
        <f>IF(B723="totale",SUM(L722:L723),IF(B723="","",1/$D$18*FISSO!$D$16*H723))</f>
        <v/>
      </c>
      <c r="M723" s="92"/>
      <c r="P723" s="77" t="str">
        <f t="shared" si="41"/>
        <v/>
      </c>
      <c r="T723" s="75" t="e">
        <f t="shared" si="42"/>
        <v>#VALUE!</v>
      </c>
    </row>
    <row r="724" spans="12:20" x14ac:dyDescent="0.2">
      <c r="L724" s="74" t="str">
        <f>IF(B724="totale",SUM(L723:L724),IF(B724="","",1/$D$18*FISSO!$D$16*H724))</f>
        <v/>
      </c>
      <c r="M724" s="92"/>
      <c r="P724" s="77" t="str">
        <f t="shared" si="41"/>
        <v/>
      </c>
      <c r="T724" s="75" t="e">
        <f t="shared" si="42"/>
        <v>#VALUE!</v>
      </c>
    </row>
    <row r="725" spans="12:20" x14ac:dyDescent="0.2">
      <c r="L725" s="74" t="str">
        <f>IF(B725="totale",SUM(L724:L725),IF(B725="","",1/$D$18*FISSO!$D$16*H725))</f>
        <v/>
      </c>
      <c r="M725" s="92"/>
      <c r="P725" s="77" t="str">
        <f t="shared" si="41"/>
        <v/>
      </c>
      <c r="T725" s="75" t="e">
        <f t="shared" si="42"/>
        <v>#VALUE!</v>
      </c>
    </row>
    <row r="726" spans="12:20" x14ac:dyDescent="0.2">
      <c r="L726" s="74" t="str">
        <f>IF(B726="totale",SUM(L725:L726),IF(B726="","",1/$D$18*FISSO!$D$16*H726))</f>
        <v/>
      </c>
      <c r="M726" s="92"/>
      <c r="P726" s="77" t="str">
        <f t="shared" si="41"/>
        <v/>
      </c>
      <c r="T726" s="75" t="e">
        <f t="shared" si="42"/>
        <v>#VALUE!</v>
      </c>
    </row>
    <row r="727" spans="12:20" x14ac:dyDescent="0.2">
      <c r="L727" s="74" t="str">
        <f>IF(B727="totale",SUM(L726:L727),IF(B727="","",1/$D$18*FISSO!$D$16*H727))</f>
        <v/>
      </c>
      <c r="M727" s="92"/>
      <c r="P727" s="77" t="str">
        <f t="shared" si="41"/>
        <v/>
      </c>
      <c r="T727" s="75" t="e">
        <f t="shared" si="42"/>
        <v>#VALUE!</v>
      </c>
    </row>
    <row r="728" spans="12:20" x14ac:dyDescent="0.2">
      <c r="L728" s="74" t="str">
        <f>IF(B728="totale",SUM(L727:L728),IF(B728="","",1/$D$18*FISSO!$D$16*H728))</f>
        <v/>
      </c>
      <c r="M728" s="92"/>
      <c r="P728" s="77" t="str">
        <f t="shared" si="41"/>
        <v/>
      </c>
      <c r="T728" s="75" t="e">
        <f t="shared" si="42"/>
        <v>#VALUE!</v>
      </c>
    </row>
    <row r="729" spans="12:20" x14ac:dyDescent="0.2">
      <c r="L729" s="74" t="str">
        <f>IF(B729="totale",SUM(L728:L729),IF(B729="","",1/$D$18*FISSO!$D$16*H729))</f>
        <v/>
      </c>
      <c r="M729" s="92"/>
      <c r="P729" s="77" t="str">
        <f t="shared" si="41"/>
        <v/>
      </c>
      <c r="T729" s="75" t="e">
        <f t="shared" si="42"/>
        <v>#VALUE!</v>
      </c>
    </row>
    <row r="730" spans="12:20" x14ac:dyDescent="0.2">
      <c r="L730" s="74" t="str">
        <f>IF(B730="totale",SUM(L729:L730),IF(B730="","",1/$D$18*FISSO!$D$16*H730))</f>
        <v/>
      </c>
      <c r="M730" s="92"/>
      <c r="P730" s="77" t="str">
        <f t="shared" ref="P730:P793" si="43">IF(B730="","",ROUND(L730,2))</f>
        <v/>
      </c>
      <c r="T730" s="75" t="e">
        <f t="shared" si="42"/>
        <v>#VALUE!</v>
      </c>
    </row>
    <row r="731" spans="12:20" x14ac:dyDescent="0.2">
      <c r="L731" s="74" t="str">
        <f>IF(B731="totale",SUM(L730:L731),IF(B731="","",1/$D$18*FISSO!$D$16*H731))</f>
        <v/>
      </c>
      <c r="M731" s="92"/>
      <c r="P731" s="77" t="str">
        <f t="shared" si="43"/>
        <v/>
      </c>
      <c r="T731" s="75" t="e">
        <f t="shared" ref="T731:T794" si="44">P731+S731</f>
        <v>#VALUE!</v>
      </c>
    </row>
    <row r="732" spans="12:20" x14ac:dyDescent="0.2">
      <c r="L732" s="74" t="str">
        <f>IF(B732="totale",SUM(L731:L732),IF(B732="","",1/$D$18*FISSO!$D$16*H732))</f>
        <v/>
      </c>
      <c r="M732" s="92"/>
      <c r="P732" s="77" t="str">
        <f t="shared" si="43"/>
        <v/>
      </c>
      <c r="T732" s="75" t="e">
        <f t="shared" si="44"/>
        <v>#VALUE!</v>
      </c>
    </row>
    <row r="733" spans="12:20" x14ac:dyDescent="0.2">
      <c r="L733" s="74" t="str">
        <f>IF(B733="totale",SUM(L732:L733),IF(B733="","",1/$D$18*FISSO!$D$16*H733))</f>
        <v/>
      </c>
      <c r="M733" s="92"/>
      <c r="P733" s="77" t="str">
        <f t="shared" si="43"/>
        <v/>
      </c>
      <c r="T733" s="75" t="e">
        <f t="shared" si="44"/>
        <v>#VALUE!</v>
      </c>
    </row>
    <row r="734" spans="12:20" x14ac:dyDescent="0.2">
      <c r="L734" s="74" t="str">
        <f>IF(B734="totale",SUM(L733:L734),IF(B734="","",1/$D$18*FISSO!$D$16*H734))</f>
        <v/>
      </c>
      <c r="M734" s="92"/>
      <c r="P734" s="77" t="str">
        <f t="shared" si="43"/>
        <v/>
      </c>
      <c r="T734" s="75" t="e">
        <f t="shared" si="44"/>
        <v>#VALUE!</v>
      </c>
    </row>
    <row r="735" spans="12:20" x14ac:dyDescent="0.2">
      <c r="L735" s="74" t="str">
        <f>IF(B735="totale",SUM(L734:L735),IF(B735="","",1/$D$18*FISSO!$D$16*H735))</f>
        <v/>
      </c>
      <c r="M735" s="92"/>
      <c r="P735" s="77" t="str">
        <f t="shared" si="43"/>
        <v/>
      </c>
      <c r="T735" s="75" t="e">
        <f t="shared" si="44"/>
        <v>#VALUE!</v>
      </c>
    </row>
    <row r="736" spans="12:20" x14ac:dyDescent="0.2">
      <c r="L736" s="74" t="str">
        <f>IF(B736="totale",SUM(L735:L736),IF(B736="","",1/$D$18*FISSO!$D$16*H736))</f>
        <v/>
      </c>
      <c r="M736" s="92"/>
      <c r="P736" s="77" t="str">
        <f t="shared" si="43"/>
        <v/>
      </c>
      <c r="T736" s="75" t="e">
        <f t="shared" si="44"/>
        <v>#VALUE!</v>
      </c>
    </row>
    <row r="737" spans="12:20" x14ac:dyDescent="0.2">
      <c r="L737" s="74" t="str">
        <f>IF(B737="totale",SUM(L736:L737),IF(B737="","",1/$D$18*FISSO!$D$16*H737))</f>
        <v/>
      </c>
      <c r="M737" s="92"/>
      <c r="P737" s="77" t="str">
        <f t="shared" si="43"/>
        <v/>
      </c>
      <c r="T737" s="75" t="e">
        <f t="shared" si="44"/>
        <v>#VALUE!</v>
      </c>
    </row>
    <row r="738" spans="12:20" x14ac:dyDescent="0.2">
      <c r="L738" s="74" t="str">
        <f>IF(B738="totale",SUM(L737:L738),IF(B738="","",1/$D$18*FISSO!$D$16*H738))</f>
        <v/>
      </c>
      <c r="M738" s="92"/>
      <c r="P738" s="77" t="str">
        <f t="shared" si="43"/>
        <v/>
      </c>
      <c r="T738" s="75" t="e">
        <f t="shared" si="44"/>
        <v>#VALUE!</v>
      </c>
    </row>
    <row r="739" spans="12:20" x14ac:dyDescent="0.2">
      <c r="L739" s="74" t="str">
        <f>IF(B739="totale",SUM(L738:L739),IF(B739="","",1/$D$18*FISSO!$D$16*H739))</f>
        <v/>
      </c>
      <c r="M739" s="92"/>
      <c r="P739" s="77" t="str">
        <f t="shared" si="43"/>
        <v/>
      </c>
      <c r="T739" s="75" t="e">
        <f t="shared" si="44"/>
        <v>#VALUE!</v>
      </c>
    </row>
    <row r="740" spans="12:20" x14ac:dyDescent="0.2">
      <c r="L740" s="74" t="str">
        <f>IF(B740="totale",SUM(L739:L740),IF(B740="","",1/$D$18*FISSO!$D$16*H740))</f>
        <v/>
      </c>
      <c r="M740" s="92"/>
      <c r="P740" s="77" t="str">
        <f t="shared" si="43"/>
        <v/>
      </c>
      <c r="T740" s="75" t="e">
        <f t="shared" si="44"/>
        <v>#VALUE!</v>
      </c>
    </row>
    <row r="741" spans="12:20" x14ac:dyDescent="0.2">
      <c r="L741" s="74" t="str">
        <f>IF(B741="totale",SUM(L740:L741),IF(B741="","",1/$D$18*FISSO!$D$16*H741))</f>
        <v/>
      </c>
      <c r="M741" s="92"/>
      <c r="P741" s="77" t="str">
        <f t="shared" si="43"/>
        <v/>
      </c>
      <c r="T741" s="75" t="e">
        <f t="shared" si="44"/>
        <v>#VALUE!</v>
      </c>
    </row>
    <row r="742" spans="12:20" x14ac:dyDescent="0.2">
      <c r="L742" s="74" t="str">
        <f>IF(B742="totale",SUM(L741:L742),IF(B742="","",1/$D$18*FISSO!$D$16*H742))</f>
        <v/>
      </c>
      <c r="M742" s="92"/>
      <c r="P742" s="77" t="str">
        <f t="shared" si="43"/>
        <v/>
      </c>
      <c r="T742" s="75" t="e">
        <f t="shared" si="44"/>
        <v>#VALUE!</v>
      </c>
    </row>
    <row r="743" spans="12:20" x14ac:dyDescent="0.2">
      <c r="L743" s="74" t="str">
        <f>IF(B743="totale",SUM(L742:L743),IF(B743="","",1/$D$18*FISSO!$D$16*H743))</f>
        <v/>
      </c>
      <c r="M743" s="92"/>
      <c r="P743" s="77" t="str">
        <f t="shared" si="43"/>
        <v/>
      </c>
      <c r="T743" s="75" t="e">
        <f t="shared" si="44"/>
        <v>#VALUE!</v>
      </c>
    </row>
    <row r="744" spans="12:20" x14ac:dyDescent="0.2">
      <c r="L744" s="74" t="str">
        <f>IF(B744="totale",SUM(L743:L744),IF(B744="","",1/$D$18*FISSO!$D$16*H744))</f>
        <v/>
      </c>
      <c r="M744" s="92"/>
      <c r="P744" s="77" t="str">
        <f t="shared" si="43"/>
        <v/>
      </c>
      <c r="T744" s="75" t="e">
        <f t="shared" si="44"/>
        <v>#VALUE!</v>
      </c>
    </row>
    <row r="745" spans="12:20" x14ac:dyDescent="0.2">
      <c r="L745" s="74" t="str">
        <f>IF(B745="totale",SUM(L744:L745),IF(B745="","",1/$D$18*FISSO!$D$16*H745))</f>
        <v/>
      </c>
      <c r="M745" s="92"/>
      <c r="P745" s="77" t="str">
        <f t="shared" si="43"/>
        <v/>
      </c>
      <c r="T745" s="75" t="e">
        <f t="shared" si="44"/>
        <v>#VALUE!</v>
      </c>
    </row>
    <row r="746" spans="12:20" x14ac:dyDescent="0.2">
      <c r="L746" s="74" t="str">
        <f>IF(B746="totale",SUM(L745:L746),IF(B746="","",1/$D$18*FISSO!$D$16*H746))</f>
        <v/>
      </c>
      <c r="M746" s="92"/>
      <c r="P746" s="77" t="str">
        <f t="shared" si="43"/>
        <v/>
      </c>
      <c r="T746" s="75" t="e">
        <f t="shared" si="44"/>
        <v>#VALUE!</v>
      </c>
    </row>
    <row r="747" spans="12:20" x14ac:dyDescent="0.2">
      <c r="L747" s="74" t="str">
        <f>IF(B747="totale",SUM(L746:L747),IF(B747="","",1/$D$18*FISSO!$D$16*H747))</f>
        <v/>
      </c>
      <c r="M747" s="92"/>
      <c r="P747" s="77" t="str">
        <f t="shared" si="43"/>
        <v/>
      </c>
      <c r="T747" s="75" t="e">
        <f t="shared" si="44"/>
        <v>#VALUE!</v>
      </c>
    </row>
    <row r="748" spans="12:20" x14ac:dyDescent="0.2">
      <c r="L748" s="74" t="str">
        <f>IF(B748="totale",SUM(L747:L748),IF(B748="","",1/$D$18*FISSO!$D$16*H748))</f>
        <v/>
      </c>
      <c r="M748" s="92"/>
      <c r="P748" s="77" t="str">
        <f t="shared" si="43"/>
        <v/>
      </c>
      <c r="T748" s="75" t="e">
        <f t="shared" si="44"/>
        <v>#VALUE!</v>
      </c>
    </row>
    <row r="749" spans="12:20" x14ac:dyDescent="0.2">
      <c r="L749" s="74" t="str">
        <f>IF(B749="totale",SUM(L748:L749),IF(B749="","",1/$D$18*FISSO!$D$16*H749))</f>
        <v/>
      </c>
      <c r="M749" s="92"/>
      <c r="P749" s="77" t="str">
        <f t="shared" si="43"/>
        <v/>
      </c>
      <c r="T749" s="75" t="e">
        <f t="shared" si="44"/>
        <v>#VALUE!</v>
      </c>
    </row>
    <row r="750" spans="12:20" x14ac:dyDescent="0.2">
      <c r="L750" s="74" t="str">
        <f>IF(B750="totale",SUM(L749:L750),IF(B750="","",1/$D$18*FISSO!$D$16*H750))</f>
        <v/>
      </c>
      <c r="M750" s="92"/>
      <c r="P750" s="77" t="str">
        <f t="shared" si="43"/>
        <v/>
      </c>
      <c r="T750" s="75" t="e">
        <f t="shared" si="44"/>
        <v>#VALUE!</v>
      </c>
    </row>
    <row r="751" spans="12:20" x14ac:dyDescent="0.2">
      <c r="L751" s="74" t="str">
        <f>IF(B751="totale",SUM(L750:L751),IF(B751="","",1/$D$18*FISSO!$D$16*H751))</f>
        <v/>
      </c>
      <c r="M751" s="92"/>
      <c r="P751" s="77" t="str">
        <f t="shared" si="43"/>
        <v/>
      </c>
      <c r="T751" s="75" t="e">
        <f t="shared" si="44"/>
        <v>#VALUE!</v>
      </c>
    </row>
    <row r="752" spans="12:20" x14ac:dyDescent="0.2">
      <c r="L752" s="74" t="str">
        <f>IF(B752="totale",SUM(L751:L752),IF(B752="","",1/$D$18*FISSO!$D$16*H752))</f>
        <v/>
      </c>
      <c r="M752" s="92"/>
      <c r="P752" s="77" t="str">
        <f t="shared" si="43"/>
        <v/>
      </c>
      <c r="T752" s="75" t="e">
        <f t="shared" si="44"/>
        <v>#VALUE!</v>
      </c>
    </row>
    <row r="753" spans="12:20" x14ac:dyDescent="0.2">
      <c r="L753" s="74" t="str">
        <f>IF(B753="totale",SUM(L752:L753),IF(B753="","",1/$D$18*FISSO!$D$16*H753))</f>
        <v/>
      </c>
      <c r="M753" s="92"/>
      <c r="P753" s="77" t="str">
        <f t="shared" si="43"/>
        <v/>
      </c>
      <c r="T753" s="75" t="e">
        <f t="shared" si="44"/>
        <v>#VALUE!</v>
      </c>
    </row>
    <row r="754" spans="12:20" x14ac:dyDescent="0.2">
      <c r="L754" s="74" t="str">
        <f>IF(B754="totale",SUM(L753:L754),IF(B754="","",1/$D$18*FISSO!$D$16*H754))</f>
        <v/>
      </c>
      <c r="M754" s="92"/>
      <c r="P754" s="77" t="str">
        <f t="shared" si="43"/>
        <v/>
      </c>
      <c r="T754" s="75" t="e">
        <f t="shared" si="44"/>
        <v>#VALUE!</v>
      </c>
    </row>
    <row r="755" spans="12:20" x14ac:dyDescent="0.2">
      <c r="L755" s="74" t="str">
        <f>IF(B755="totale",SUM(L754:L755),IF(B755="","",1/$D$18*FISSO!$D$16*H755))</f>
        <v/>
      </c>
      <c r="M755" s="92"/>
      <c r="P755" s="77" t="str">
        <f t="shared" si="43"/>
        <v/>
      </c>
      <c r="T755" s="75" t="e">
        <f t="shared" si="44"/>
        <v>#VALUE!</v>
      </c>
    </row>
    <row r="756" spans="12:20" x14ac:dyDescent="0.2">
      <c r="L756" s="74" t="str">
        <f>IF(B756="totale",SUM(L755:L756),IF(B756="","",1/$D$18*FISSO!$D$16*H756))</f>
        <v/>
      </c>
      <c r="M756" s="92"/>
      <c r="P756" s="77" t="str">
        <f t="shared" si="43"/>
        <v/>
      </c>
      <c r="T756" s="75" t="e">
        <f t="shared" si="44"/>
        <v>#VALUE!</v>
      </c>
    </row>
    <row r="757" spans="12:20" x14ac:dyDescent="0.2">
      <c r="L757" s="74" t="str">
        <f>IF(B757="totale",SUM(L756:L757),IF(B757="","",1/$D$18*FISSO!$D$16*H757))</f>
        <v/>
      </c>
      <c r="M757" s="92"/>
      <c r="P757" s="77" t="str">
        <f t="shared" si="43"/>
        <v/>
      </c>
      <c r="T757" s="75" t="e">
        <f t="shared" si="44"/>
        <v>#VALUE!</v>
      </c>
    </row>
    <row r="758" spans="12:20" x14ac:dyDescent="0.2">
      <c r="L758" s="74" t="str">
        <f>IF(B758="totale",SUM(L757:L758),IF(B758="","",1/$D$18*FISSO!$D$16*H758))</f>
        <v/>
      </c>
      <c r="M758" s="92"/>
      <c r="P758" s="77" t="str">
        <f t="shared" si="43"/>
        <v/>
      </c>
      <c r="T758" s="75" t="e">
        <f t="shared" si="44"/>
        <v>#VALUE!</v>
      </c>
    </row>
    <row r="759" spans="12:20" x14ac:dyDescent="0.2">
      <c r="L759" s="74" t="str">
        <f>IF(B759="totale",SUM(L758:L759),IF(B759="","",1/$D$18*FISSO!$D$16*H759))</f>
        <v/>
      </c>
      <c r="M759" s="92"/>
      <c r="P759" s="77" t="str">
        <f t="shared" si="43"/>
        <v/>
      </c>
      <c r="T759" s="75" t="e">
        <f t="shared" si="44"/>
        <v>#VALUE!</v>
      </c>
    </row>
    <row r="760" spans="12:20" x14ac:dyDescent="0.2">
      <c r="L760" s="74" t="str">
        <f>IF(B760="totale",SUM(L759:L760),IF(B760="","",1/$D$18*FISSO!$D$16*H760))</f>
        <v/>
      </c>
      <c r="M760" s="92"/>
      <c r="P760" s="77" t="str">
        <f t="shared" si="43"/>
        <v/>
      </c>
      <c r="T760" s="75" t="e">
        <f t="shared" si="44"/>
        <v>#VALUE!</v>
      </c>
    </row>
    <row r="761" spans="12:20" x14ac:dyDescent="0.2">
      <c r="L761" s="74" t="str">
        <f>IF(B761="totale",SUM(L760:L761),IF(B761="","",1/$D$18*FISSO!$D$16*H761))</f>
        <v/>
      </c>
      <c r="M761" s="92"/>
      <c r="P761" s="77" t="str">
        <f t="shared" si="43"/>
        <v/>
      </c>
      <c r="T761" s="75" t="e">
        <f t="shared" si="44"/>
        <v>#VALUE!</v>
      </c>
    </row>
    <row r="762" spans="12:20" x14ac:dyDescent="0.2">
      <c r="L762" s="74" t="str">
        <f>IF(B762="totale",SUM(L761:L762),IF(B762="","",1/$D$18*FISSO!$D$16*H762))</f>
        <v/>
      </c>
      <c r="M762" s="92"/>
      <c r="P762" s="77" t="str">
        <f t="shared" si="43"/>
        <v/>
      </c>
      <c r="T762" s="75" t="e">
        <f t="shared" si="44"/>
        <v>#VALUE!</v>
      </c>
    </row>
    <row r="763" spans="12:20" x14ac:dyDescent="0.2">
      <c r="L763" s="74" t="str">
        <f>IF(B763="totale",SUM(L762:L763),IF(B763="","",1/$D$18*FISSO!$D$16*H763))</f>
        <v/>
      </c>
      <c r="M763" s="92"/>
      <c r="P763" s="77" t="str">
        <f t="shared" si="43"/>
        <v/>
      </c>
      <c r="T763" s="75" t="e">
        <f t="shared" si="44"/>
        <v>#VALUE!</v>
      </c>
    </row>
    <row r="764" spans="12:20" x14ac:dyDescent="0.2">
      <c r="L764" s="74" t="str">
        <f>IF(B764="totale",SUM(L763:L764),IF(B764="","",1/$D$18*FISSO!$D$16*H764))</f>
        <v/>
      </c>
      <c r="M764" s="92"/>
      <c r="P764" s="77" t="str">
        <f t="shared" si="43"/>
        <v/>
      </c>
      <c r="T764" s="75" t="e">
        <f t="shared" si="44"/>
        <v>#VALUE!</v>
      </c>
    </row>
    <row r="765" spans="12:20" x14ac:dyDescent="0.2">
      <c r="L765" s="74" t="str">
        <f>IF(B765="totale",SUM(L764:L765),IF(B765="","",1/$D$18*FISSO!$D$16*H765))</f>
        <v/>
      </c>
      <c r="M765" s="92"/>
      <c r="P765" s="77" t="str">
        <f t="shared" si="43"/>
        <v/>
      </c>
      <c r="T765" s="75" t="e">
        <f t="shared" si="44"/>
        <v>#VALUE!</v>
      </c>
    </row>
    <row r="766" spans="12:20" x14ac:dyDescent="0.2">
      <c r="L766" s="74" t="str">
        <f>IF(B766="totale",SUM(L765:L766),IF(B766="","",1/$D$18*FISSO!$D$16*H766))</f>
        <v/>
      </c>
      <c r="M766" s="92"/>
      <c r="P766" s="77" t="str">
        <f t="shared" si="43"/>
        <v/>
      </c>
      <c r="T766" s="75" t="e">
        <f t="shared" si="44"/>
        <v>#VALUE!</v>
      </c>
    </row>
    <row r="767" spans="12:20" x14ac:dyDescent="0.2">
      <c r="L767" s="74" t="str">
        <f>IF(B767="totale",SUM(L766:L767),IF(B767="","",1/$D$18*FISSO!$D$16*H767))</f>
        <v/>
      </c>
      <c r="M767" s="92"/>
      <c r="P767" s="77" t="str">
        <f t="shared" si="43"/>
        <v/>
      </c>
      <c r="T767" s="75" t="e">
        <f t="shared" si="44"/>
        <v>#VALUE!</v>
      </c>
    </row>
    <row r="768" spans="12:20" x14ac:dyDescent="0.2">
      <c r="L768" s="74" t="str">
        <f>IF(B768="totale",SUM(L767:L768),IF(B768="","",1/$D$18*FISSO!$D$16*H768))</f>
        <v/>
      </c>
      <c r="M768" s="92"/>
      <c r="P768" s="77" t="str">
        <f t="shared" si="43"/>
        <v/>
      </c>
      <c r="T768" s="75" t="e">
        <f t="shared" si="44"/>
        <v>#VALUE!</v>
      </c>
    </row>
    <row r="769" spans="12:20" x14ac:dyDescent="0.2">
      <c r="L769" s="74" t="str">
        <f>IF(B769="totale",SUM(L768:L769),IF(B769="","",1/$D$18*FISSO!$D$16*H769))</f>
        <v/>
      </c>
      <c r="M769" s="92"/>
      <c r="P769" s="77" t="str">
        <f t="shared" si="43"/>
        <v/>
      </c>
      <c r="T769" s="75" t="e">
        <f t="shared" si="44"/>
        <v>#VALUE!</v>
      </c>
    </row>
    <row r="770" spans="12:20" x14ac:dyDescent="0.2">
      <c r="L770" s="74" t="str">
        <f>IF(B770="totale",SUM(L769:L770),IF(B770="","",1/$D$18*FISSO!$D$16*H770))</f>
        <v/>
      </c>
      <c r="M770" s="92"/>
      <c r="P770" s="77" t="str">
        <f t="shared" si="43"/>
        <v/>
      </c>
      <c r="T770" s="75" t="e">
        <f t="shared" si="44"/>
        <v>#VALUE!</v>
      </c>
    </row>
    <row r="771" spans="12:20" x14ac:dyDescent="0.2">
      <c r="L771" s="74" t="str">
        <f>IF(B771="totale",SUM(L770:L771),IF(B771="","",1/$D$18*FISSO!$D$16*H771))</f>
        <v/>
      </c>
      <c r="M771" s="92"/>
      <c r="P771" s="77" t="str">
        <f t="shared" si="43"/>
        <v/>
      </c>
      <c r="T771" s="75" t="e">
        <f t="shared" si="44"/>
        <v>#VALUE!</v>
      </c>
    </row>
    <row r="772" spans="12:20" x14ac:dyDescent="0.2">
      <c r="L772" s="74" t="str">
        <f>IF(B772="totale",SUM(L771:L772),IF(B772="","",1/$D$18*FISSO!$D$16*H772))</f>
        <v/>
      </c>
      <c r="M772" s="92"/>
      <c r="P772" s="77" t="str">
        <f t="shared" si="43"/>
        <v/>
      </c>
      <c r="T772" s="75" t="e">
        <f t="shared" si="44"/>
        <v>#VALUE!</v>
      </c>
    </row>
    <row r="773" spans="12:20" x14ac:dyDescent="0.2">
      <c r="L773" s="74" t="str">
        <f>IF(B773="totale",SUM(L772:L773),IF(B773="","",1/$D$18*FISSO!$D$16*H773))</f>
        <v/>
      </c>
      <c r="M773" s="92"/>
      <c r="P773" s="77" t="str">
        <f t="shared" si="43"/>
        <v/>
      </c>
      <c r="T773" s="75" t="e">
        <f t="shared" si="44"/>
        <v>#VALUE!</v>
      </c>
    </row>
    <row r="774" spans="12:20" x14ac:dyDescent="0.2">
      <c r="L774" s="74" t="str">
        <f>IF(B774="totale",SUM(L773:L774),IF(B774="","",1/$D$18*FISSO!$D$16*H774))</f>
        <v/>
      </c>
      <c r="M774" s="92"/>
      <c r="P774" s="77" t="str">
        <f t="shared" si="43"/>
        <v/>
      </c>
      <c r="T774" s="75" t="e">
        <f t="shared" si="44"/>
        <v>#VALUE!</v>
      </c>
    </row>
    <row r="775" spans="12:20" x14ac:dyDescent="0.2">
      <c r="L775" s="74" t="str">
        <f>IF(B775="totale",SUM(L774:L775),IF(B775="","",1/$D$18*FISSO!$D$16*H775))</f>
        <v/>
      </c>
      <c r="M775" s="92"/>
      <c r="P775" s="77" t="str">
        <f t="shared" si="43"/>
        <v/>
      </c>
      <c r="T775" s="75" t="e">
        <f t="shared" si="44"/>
        <v>#VALUE!</v>
      </c>
    </row>
    <row r="776" spans="12:20" x14ac:dyDescent="0.2">
      <c r="L776" s="74" t="str">
        <f>IF(B776="totale",SUM(L775:L776),IF(B776="","",1/$D$18*FISSO!$D$16*H776))</f>
        <v/>
      </c>
      <c r="M776" s="92"/>
      <c r="P776" s="77" t="str">
        <f t="shared" si="43"/>
        <v/>
      </c>
      <c r="T776" s="75" t="e">
        <f t="shared" si="44"/>
        <v>#VALUE!</v>
      </c>
    </row>
    <row r="777" spans="12:20" x14ac:dyDescent="0.2">
      <c r="L777" s="74" t="str">
        <f>IF(B777="totale",SUM(L776:L777),IF(B777="","",1/$D$18*FISSO!$D$16*H777))</f>
        <v/>
      </c>
      <c r="M777" s="92"/>
      <c r="P777" s="77" t="str">
        <f t="shared" si="43"/>
        <v/>
      </c>
      <c r="T777" s="75" t="e">
        <f t="shared" si="44"/>
        <v>#VALUE!</v>
      </c>
    </row>
    <row r="778" spans="12:20" x14ac:dyDescent="0.2">
      <c r="P778" s="77" t="str">
        <f t="shared" si="43"/>
        <v/>
      </c>
      <c r="T778" s="75" t="e">
        <f t="shared" si="44"/>
        <v>#VALUE!</v>
      </c>
    </row>
    <row r="779" spans="12:20" x14ac:dyDescent="0.2">
      <c r="P779" s="77" t="str">
        <f t="shared" si="43"/>
        <v/>
      </c>
      <c r="T779" s="75" t="e">
        <f t="shared" si="44"/>
        <v>#VALUE!</v>
      </c>
    </row>
    <row r="780" spans="12:20" x14ac:dyDescent="0.2">
      <c r="P780" s="77" t="str">
        <f t="shared" si="43"/>
        <v/>
      </c>
      <c r="T780" s="75" t="e">
        <f t="shared" si="44"/>
        <v>#VALUE!</v>
      </c>
    </row>
    <row r="781" spans="12:20" x14ac:dyDescent="0.2">
      <c r="P781" s="77" t="str">
        <f t="shared" si="43"/>
        <v/>
      </c>
      <c r="T781" s="75" t="e">
        <f t="shared" si="44"/>
        <v>#VALUE!</v>
      </c>
    </row>
    <row r="782" spans="12:20" x14ac:dyDescent="0.2">
      <c r="P782" s="77" t="str">
        <f t="shared" si="43"/>
        <v/>
      </c>
      <c r="T782" s="75" t="e">
        <f t="shared" si="44"/>
        <v>#VALUE!</v>
      </c>
    </row>
    <row r="783" spans="12:20" x14ac:dyDescent="0.2">
      <c r="P783" s="77" t="str">
        <f t="shared" si="43"/>
        <v/>
      </c>
      <c r="T783" s="75" t="e">
        <f t="shared" si="44"/>
        <v>#VALUE!</v>
      </c>
    </row>
    <row r="784" spans="12:20" x14ac:dyDescent="0.2">
      <c r="P784" s="77" t="str">
        <f t="shared" si="43"/>
        <v/>
      </c>
      <c r="T784" s="75" t="e">
        <f t="shared" si="44"/>
        <v>#VALUE!</v>
      </c>
    </row>
    <row r="785" spans="16:20" x14ac:dyDescent="0.2">
      <c r="P785" s="77" t="str">
        <f t="shared" si="43"/>
        <v/>
      </c>
      <c r="T785" s="75" t="e">
        <f t="shared" si="44"/>
        <v>#VALUE!</v>
      </c>
    </row>
    <row r="786" spans="16:20" x14ac:dyDescent="0.2">
      <c r="P786" s="77" t="str">
        <f t="shared" si="43"/>
        <v/>
      </c>
      <c r="T786" s="75" t="e">
        <f t="shared" si="44"/>
        <v>#VALUE!</v>
      </c>
    </row>
    <row r="787" spans="16:20" x14ac:dyDescent="0.2">
      <c r="P787" s="77" t="str">
        <f t="shared" si="43"/>
        <v/>
      </c>
      <c r="T787" s="75" t="e">
        <f t="shared" si="44"/>
        <v>#VALUE!</v>
      </c>
    </row>
    <row r="788" spans="16:20" x14ac:dyDescent="0.2">
      <c r="P788" s="77" t="str">
        <f t="shared" si="43"/>
        <v/>
      </c>
      <c r="T788" s="75" t="e">
        <f t="shared" si="44"/>
        <v>#VALUE!</v>
      </c>
    </row>
    <row r="789" spans="16:20" x14ac:dyDescent="0.2">
      <c r="P789" s="77" t="str">
        <f t="shared" si="43"/>
        <v/>
      </c>
      <c r="T789" s="75" t="e">
        <f t="shared" si="44"/>
        <v>#VALUE!</v>
      </c>
    </row>
    <row r="790" spans="16:20" x14ac:dyDescent="0.2">
      <c r="P790" s="77" t="str">
        <f t="shared" si="43"/>
        <v/>
      </c>
      <c r="T790" s="75" t="e">
        <f t="shared" si="44"/>
        <v>#VALUE!</v>
      </c>
    </row>
    <row r="791" spans="16:20" x14ac:dyDescent="0.2">
      <c r="P791" s="77" t="str">
        <f t="shared" si="43"/>
        <v/>
      </c>
      <c r="T791" s="75" t="e">
        <f t="shared" si="44"/>
        <v>#VALUE!</v>
      </c>
    </row>
    <row r="792" spans="16:20" x14ac:dyDescent="0.2">
      <c r="P792" s="77" t="str">
        <f t="shared" si="43"/>
        <v/>
      </c>
      <c r="T792" s="75" t="e">
        <f t="shared" si="44"/>
        <v>#VALUE!</v>
      </c>
    </row>
    <row r="793" spans="16:20" x14ac:dyDescent="0.2">
      <c r="P793" s="77" t="str">
        <f t="shared" si="43"/>
        <v/>
      </c>
      <c r="T793" s="75" t="e">
        <f t="shared" si="44"/>
        <v>#VALUE!</v>
      </c>
    </row>
    <row r="794" spans="16:20" x14ac:dyDescent="0.2">
      <c r="P794" s="77" t="str">
        <f t="shared" ref="P794:P857" si="45">IF(B794="","",ROUND(L794,2))</f>
        <v/>
      </c>
      <c r="T794" s="75" t="e">
        <f t="shared" si="44"/>
        <v>#VALUE!</v>
      </c>
    </row>
    <row r="795" spans="16:20" x14ac:dyDescent="0.2">
      <c r="P795" s="77" t="str">
        <f t="shared" si="45"/>
        <v/>
      </c>
      <c r="T795" s="75" t="e">
        <f t="shared" ref="T795:T858" si="46">P795+S795</f>
        <v>#VALUE!</v>
      </c>
    </row>
    <row r="796" spans="16:20" x14ac:dyDescent="0.2">
      <c r="P796" s="77" t="str">
        <f t="shared" si="45"/>
        <v/>
      </c>
      <c r="T796" s="75" t="e">
        <f t="shared" si="46"/>
        <v>#VALUE!</v>
      </c>
    </row>
    <row r="797" spans="16:20" x14ac:dyDescent="0.2">
      <c r="P797" s="77" t="str">
        <f t="shared" si="45"/>
        <v/>
      </c>
      <c r="T797" s="75" t="e">
        <f t="shared" si="46"/>
        <v>#VALUE!</v>
      </c>
    </row>
    <row r="798" spans="16:20" x14ac:dyDescent="0.2">
      <c r="P798" s="77" t="str">
        <f t="shared" si="45"/>
        <v/>
      </c>
      <c r="T798" s="75" t="e">
        <f t="shared" si="46"/>
        <v>#VALUE!</v>
      </c>
    </row>
    <row r="799" spans="16:20" x14ac:dyDescent="0.2">
      <c r="P799" s="77" t="str">
        <f t="shared" si="45"/>
        <v/>
      </c>
      <c r="T799" s="75" t="e">
        <f t="shared" si="46"/>
        <v>#VALUE!</v>
      </c>
    </row>
    <row r="800" spans="16:20" x14ac:dyDescent="0.2">
      <c r="P800" s="77" t="str">
        <f t="shared" si="45"/>
        <v/>
      </c>
      <c r="T800" s="75" t="e">
        <f t="shared" si="46"/>
        <v>#VALUE!</v>
      </c>
    </row>
    <row r="801" spans="16:20" x14ac:dyDescent="0.2">
      <c r="P801" s="77" t="str">
        <f t="shared" si="45"/>
        <v/>
      </c>
      <c r="T801" s="75" t="e">
        <f t="shared" si="46"/>
        <v>#VALUE!</v>
      </c>
    </row>
    <row r="802" spans="16:20" x14ac:dyDescent="0.2">
      <c r="P802" s="77" t="str">
        <f t="shared" si="45"/>
        <v/>
      </c>
      <c r="T802" s="75" t="e">
        <f t="shared" si="46"/>
        <v>#VALUE!</v>
      </c>
    </row>
    <row r="803" spans="16:20" x14ac:dyDescent="0.2">
      <c r="P803" s="77" t="str">
        <f t="shared" si="45"/>
        <v/>
      </c>
      <c r="T803" s="75" t="e">
        <f t="shared" si="46"/>
        <v>#VALUE!</v>
      </c>
    </row>
    <row r="804" spans="16:20" x14ac:dyDescent="0.2">
      <c r="P804" s="77" t="str">
        <f t="shared" si="45"/>
        <v/>
      </c>
      <c r="T804" s="75" t="e">
        <f t="shared" si="46"/>
        <v>#VALUE!</v>
      </c>
    </row>
    <row r="805" spans="16:20" x14ac:dyDescent="0.2">
      <c r="P805" s="77" t="str">
        <f t="shared" si="45"/>
        <v/>
      </c>
      <c r="T805" s="75" t="e">
        <f t="shared" si="46"/>
        <v>#VALUE!</v>
      </c>
    </row>
    <row r="806" spans="16:20" x14ac:dyDescent="0.2">
      <c r="P806" s="77" t="str">
        <f t="shared" si="45"/>
        <v/>
      </c>
      <c r="T806" s="75" t="e">
        <f t="shared" si="46"/>
        <v>#VALUE!</v>
      </c>
    </row>
    <row r="807" spans="16:20" x14ac:dyDescent="0.2">
      <c r="P807" s="77" t="str">
        <f t="shared" si="45"/>
        <v/>
      </c>
      <c r="T807" s="75" t="e">
        <f t="shared" si="46"/>
        <v>#VALUE!</v>
      </c>
    </row>
    <row r="808" spans="16:20" x14ac:dyDescent="0.2">
      <c r="P808" s="77" t="str">
        <f t="shared" si="45"/>
        <v/>
      </c>
      <c r="T808" s="75" t="e">
        <f t="shared" si="46"/>
        <v>#VALUE!</v>
      </c>
    </row>
    <row r="809" spans="16:20" x14ac:dyDescent="0.2">
      <c r="P809" s="77" t="str">
        <f t="shared" si="45"/>
        <v/>
      </c>
      <c r="T809" s="75" t="e">
        <f t="shared" si="46"/>
        <v>#VALUE!</v>
      </c>
    </row>
    <row r="810" spans="16:20" x14ac:dyDescent="0.2">
      <c r="P810" s="77" t="str">
        <f t="shared" si="45"/>
        <v/>
      </c>
      <c r="T810" s="75" t="e">
        <f t="shared" si="46"/>
        <v>#VALUE!</v>
      </c>
    </row>
    <row r="811" spans="16:20" x14ac:dyDescent="0.2">
      <c r="P811" s="77" t="str">
        <f t="shared" si="45"/>
        <v/>
      </c>
      <c r="T811" s="75" t="e">
        <f t="shared" si="46"/>
        <v>#VALUE!</v>
      </c>
    </row>
    <row r="812" spans="16:20" x14ac:dyDescent="0.2">
      <c r="P812" s="77" t="str">
        <f t="shared" si="45"/>
        <v/>
      </c>
      <c r="T812" s="75" t="e">
        <f t="shared" si="46"/>
        <v>#VALUE!</v>
      </c>
    </row>
    <row r="813" spans="16:20" x14ac:dyDescent="0.2">
      <c r="P813" s="77" t="str">
        <f t="shared" si="45"/>
        <v/>
      </c>
      <c r="T813" s="75" t="e">
        <f t="shared" si="46"/>
        <v>#VALUE!</v>
      </c>
    </row>
    <row r="814" spans="16:20" x14ac:dyDescent="0.2">
      <c r="P814" s="77" t="str">
        <f t="shared" si="45"/>
        <v/>
      </c>
      <c r="T814" s="75" t="e">
        <f t="shared" si="46"/>
        <v>#VALUE!</v>
      </c>
    </row>
    <row r="815" spans="16:20" x14ac:dyDescent="0.2">
      <c r="P815" s="77" t="str">
        <f t="shared" si="45"/>
        <v/>
      </c>
      <c r="T815" s="75" t="e">
        <f t="shared" si="46"/>
        <v>#VALUE!</v>
      </c>
    </row>
    <row r="816" spans="16:20" x14ac:dyDescent="0.2">
      <c r="P816" s="77" t="str">
        <f t="shared" si="45"/>
        <v/>
      </c>
      <c r="T816" s="75" t="e">
        <f t="shared" si="46"/>
        <v>#VALUE!</v>
      </c>
    </row>
    <row r="817" spans="16:20" x14ac:dyDescent="0.2">
      <c r="P817" s="77" t="str">
        <f t="shared" si="45"/>
        <v/>
      </c>
      <c r="T817" s="75" t="e">
        <f t="shared" si="46"/>
        <v>#VALUE!</v>
      </c>
    </row>
    <row r="818" spans="16:20" x14ac:dyDescent="0.2">
      <c r="P818" s="77" t="str">
        <f t="shared" si="45"/>
        <v/>
      </c>
      <c r="T818" s="75" t="e">
        <f t="shared" si="46"/>
        <v>#VALUE!</v>
      </c>
    </row>
    <row r="819" spans="16:20" x14ac:dyDescent="0.2">
      <c r="P819" s="77" t="str">
        <f t="shared" si="45"/>
        <v/>
      </c>
      <c r="T819" s="75" t="e">
        <f t="shared" si="46"/>
        <v>#VALUE!</v>
      </c>
    </row>
    <row r="820" spans="16:20" x14ac:dyDescent="0.2">
      <c r="P820" s="77" t="str">
        <f t="shared" si="45"/>
        <v/>
      </c>
      <c r="T820" s="75" t="e">
        <f t="shared" si="46"/>
        <v>#VALUE!</v>
      </c>
    </row>
    <row r="821" spans="16:20" x14ac:dyDescent="0.2">
      <c r="P821" s="77" t="str">
        <f t="shared" si="45"/>
        <v/>
      </c>
      <c r="T821" s="75" t="e">
        <f t="shared" si="46"/>
        <v>#VALUE!</v>
      </c>
    </row>
    <row r="822" spans="16:20" x14ac:dyDescent="0.2">
      <c r="P822" s="77" t="str">
        <f t="shared" si="45"/>
        <v/>
      </c>
      <c r="T822" s="75" t="e">
        <f t="shared" si="46"/>
        <v>#VALUE!</v>
      </c>
    </row>
    <row r="823" spans="16:20" x14ac:dyDescent="0.2">
      <c r="P823" s="77" t="str">
        <f t="shared" si="45"/>
        <v/>
      </c>
      <c r="T823" s="75" t="e">
        <f t="shared" si="46"/>
        <v>#VALUE!</v>
      </c>
    </row>
    <row r="824" spans="16:20" x14ac:dyDescent="0.2">
      <c r="P824" s="77" t="str">
        <f t="shared" si="45"/>
        <v/>
      </c>
      <c r="T824" s="75" t="e">
        <f t="shared" si="46"/>
        <v>#VALUE!</v>
      </c>
    </row>
    <row r="825" spans="16:20" x14ac:dyDescent="0.2">
      <c r="P825" s="77" t="str">
        <f t="shared" si="45"/>
        <v/>
      </c>
      <c r="T825" s="75" t="e">
        <f t="shared" si="46"/>
        <v>#VALUE!</v>
      </c>
    </row>
    <row r="826" spans="16:20" x14ac:dyDescent="0.2">
      <c r="P826" s="77" t="str">
        <f t="shared" si="45"/>
        <v/>
      </c>
      <c r="T826" s="75" t="e">
        <f t="shared" si="46"/>
        <v>#VALUE!</v>
      </c>
    </row>
    <row r="827" spans="16:20" x14ac:dyDescent="0.2">
      <c r="P827" s="77" t="str">
        <f t="shared" si="45"/>
        <v/>
      </c>
      <c r="T827" s="75" t="e">
        <f t="shared" si="46"/>
        <v>#VALUE!</v>
      </c>
    </row>
    <row r="828" spans="16:20" x14ac:dyDescent="0.2">
      <c r="P828" s="77" t="str">
        <f t="shared" si="45"/>
        <v/>
      </c>
      <c r="T828" s="75" t="e">
        <f t="shared" si="46"/>
        <v>#VALUE!</v>
      </c>
    </row>
    <row r="829" spans="16:20" x14ac:dyDescent="0.2">
      <c r="P829" s="77" t="str">
        <f t="shared" si="45"/>
        <v/>
      </c>
      <c r="T829" s="75" t="e">
        <f t="shared" si="46"/>
        <v>#VALUE!</v>
      </c>
    </row>
    <row r="830" spans="16:20" x14ac:dyDescent="0.2">
      <c r="P830" s="77" t="str">
        <f t="shared" si="45"/>
        <v/>
      </c>
      <c r="T830" s="75" t="e">
        <f t="shared" si="46"/>
        <v>#VALUE!</v>
      </c>
    </row>
    <row r="831" spans="16:20" x14ac:dyDescent="0.2">
      <c r="P831" s="77" t="str">
        <f t="shared" si="45"/>
        <v/>
      </c>
      <c r="T831" s="75" t="e">
        <f t="shared" si="46"/>
        <v>#VALUE!</v>
      </c>
    </row>
    <row r="832" spans="16:20" x14ac:dyDescent="0.2">
      <c r="P832" s="77" t="str">
        <f t="shared" si="45"/>
        <v/>
      </c>
      <c r="T832" s="75" t="e">
        <f t="shared" si="46"/>
        <v>#VALUE!</v>
      </c>
    </row>
    <row r="833" spans="16:20" x14ac:dyDescent="0.2">
      <c r="P833" s="77" t="str">
        <f t="shared" si="45"/>
        <v/>
      </c>
      <c r="T833" s="75" t="e">
        <f t="shared" si="46"/>
        <v>#VALUE!</v>
      </c>
    </row>
    <row r="834" spans="16:20" x14ac:dyDescent="0.2">
      <c r="P834" s="77" t="str">
        <f t="shared" si="45"/>
        <v/>
      </c>
      <c r="T834" s="75" t="e">
        <f t="shared" si="46"/>
        <v>#VALUE!</v>
      </c>
    </row>
    <row r="835" spans="16:20" x14ac:dyDescent="0.2">
      <c r="P835" s="77" t="str">
        <f t="shared" si="45"/>
        <v/>
      </c>
      <c r="T835" s="75" t="e">
        <f t="shared" si="46"/>
        <v>#VALUE!</v>
      </c>
    </row>
    <row r="836" spans="16:20" x14ac:dyDescent="0.2">
      <c r="P836" s="77" t="str">
        <f t="shared" si="45"/>
        <v/>
      </c>
      <c r="T836" s="75" t="e">
        <f t="shared" si="46"/>
        <v>#VALUE!</v>
      </c>
    </row>
    <row r="837" spans="16:20" x14ac:dyDescent="0.2">
      <c r="P837" s="77" t="str">
        <f t="shared" si="45"/>
        <v/>
      </c>
      <c r="T837" s="75" t="e">
        <f t="shared" si="46"/>
        <v>#VALUE!</v>
      </c>
    </row>
    <row r="838" spans="16:20" x14ac:dyDescent="0.2">
      <c r="P838" s="77" t="str">
        <f t="shared" si="45"/>
        <v/>
      </c>
      <c r="T838" s="75" t="e">
        <f t="shared" si="46"/>
        <v>#VALUE!</v>
      </c>
    </row>
    <row r="839" spans="16:20" x14ac:dyDescent="0.2">
      <c r="P839" s="77" t="str">
        <f t="shared" si="45"/>
        <v/>
      </c>
      <c r="T839" s="75" t="e">
        <f t="shared" si="46"/>
        <v>#VALUE!</v>
      </c>
    </row>
    <row r="840" spans="16:20" x14ac:dyDescent="0.2">
      <c r="P840" s="77" t="str">
        <f t="shared" si="45"/>
        <v/>
      </c>
      <c r="T840" s="75" t="e">
        <f t="shared" si="46"/>
        <v>#VALUE!</v>
      </c>
    </row>
    <row r="841" spans="16:20" x14ac:dyDescent="0.2">
      <c r="P841" s="77" t="str">
        <f t="shared" si="45"/>
        <v/>
      </c>
      <c r="T841" s="75" t="e">
        <f t="shared" si="46"/>
        <v>#VALUE!</v>
      </c>
    </row>
    <row r="842" spans="16:20" x14ac:dyDescent="0.2">
      <c r="P842" s="77" t="str">
        <f t="shared" si="45"/>
        <v/>
      </c>
      <c r="T842" s="75" t="e">
        <f t="shared" si="46"/>
        <v>#VALUE!</v>
      </c>
    </row>
    <row r="843" spans="16:20" x14ac:dyDescent="0.2">
      <c r="P843" s="77" t="str">
        <f t="shared" si="45"/>
        <v/>
      </c>
      <c r="T843" s="75" t="e">
        <f t="shared" si="46"/>
        <v>#VALUE!</v>
      </c>
    </row>
    <row r="844" spans="16:20" x14ac:dyDescent="0.2">
      <c r="P844" s="77" t="str">
        <f t="shared" si="45"/>
        <v/>
      </c>
      <c r="T844" s="75" t="e">
        <f t="shared" si="46"/>
        <v>#VALUE!</v>
      </c>
    </row>
    <row r="845" spans="16:20" x14ac:dyDescent="0.2">
      <c r="P845" s="77" t="str">
        <f t="shared" si="45"/>
        <v/>
      </c>
      <c r="T845" s="75" t="e">
        <f t="shared" si="46"/>
        <v>#VALUE!</v>
      </c>
    </row>
    <row r="846" spans="16:20" x14ac:dyDescent="0.2">
      <c r="P846" s="77" t="str">
        <f t="shared" si="45"/>
        <v/>
      </c>
      <c r="T846" s="75" t="e">
        <f t="shared" si="46"/>
        <v>#VALUE!</v>
      </c>
    </row>
    <row r="847" spans="16:20" x14ac:dyDescent="0.2">
      <c r="P847" s="77" t="str">
        <f t="shared" si="45"/>
        <v/>
      </c>
      <c r="T847" s="75" t="e">
        <f t="shared" si="46"/>
        <v>#VALUE!</v>
      </c>
    </row>
    <row r="848" spans="16:20" x14ac:dyDescent="0.2">
      <c r="P848" s="77" t="str">
        <f t="shared" si="45"/>
        <v/>
      </c>
      <c r="T848" s="75" t="e">
        <f t="shared" si="46"/>
        <v>#VALUE!</v>
      </c>
    </row>
    <row r="849" spans="16:20" x14ac:dyDescent="0.2">
      <c r="P849" s="77" t="str">
        <f t="shared" si="45"/>
        <v/>
      </c>
      <c r="T849" s="75" t="e">
        <f t="shared" si="46"/>
        <v>#VALUE!</v>
      </c>
    </row>
    <row r="850" spans="16:20" x14ac:dyDescent="0.2">
      <c r="P850" s="77" t="str">
        <f t="shared" si="45"/>
        <v/>
      </c>
      <c r="T850" s="75" t="e">
        <f t="shared" si="46"/>
        <v>#VALUE!</v>
      </c>
    </row>
    <row r="851" spans="16:20" x14ac:dyDescent="0.2">
      <c r="P851" s="77" t="str">
        <f t="shared" si="45"/>
        <v/>
      </c>
      <c r="T851" s="75" t="e">
        <f t="shared" si="46"/>
        <v>#VALUE!</v>
      </c>
    </row>
    <row r="852" spans="16:20" x14ac:dyDescent="0.2">
      <c r="P852" s="77" t="str">
        <f t="shared" si="45"/>
        <v/>
      </c>
      <c r="T852" s="75" t="e">
        <f t="shared" si="46"/>
        <v>#VALUE!</v>
      </c>
    </row>
    <row r="853" spans="16:20" x14ac:dyDescent="0.2">
      <c r="P853" s="77" t="str">
        <f t="shared" si="45"/>
        <v/>
      </c>
      <c r="T853" s="75" t="e">
        <f t="shared" si="46"/>
        <v>#VALUE!</v>
      </c>
    </row>
    <row r="854" spans="16:20" x14ac:dyDescent="0.2">
      <c r="P854" s="77" t="str">
        <f t="shared" si="45"/>
        <v/>
      </c>
      <c r="T854" s="75" t="e">
        <f t="shared" si="46"/>
        <v>#VALUE!</v>
      </c>
    </row>
    <row r="855" spans="16:20" x14ac:dyDescent="0.2">
      <c r="P855" s="77" t="str">
        <f t="shared" si="45"/>
        <v/>
      </c>
      <c r="T855" s="75" t="e">
        <f t="shared" si="46"/>
        <v>#VALUE!</v>
      </c>
    </row>
    <row r="856" spans="16:20" x14ac:dyDescent="0.2">
      <c r="P856" s="77" t="str">
        <f t="shared" si="45"/>
        <v/>
      </c>
      <c r="T856" s="75" t="e">
        <f t="shared" si="46"/>
        <v>#VALUE!</v>
      </c>
    </row>
    <row r="857" spans="16:20" x14ac:dyDescent="0.2">
      <c r="P857" s="77" t="str">
        <f t="shared" si="45"/>
        <v/>
      </c>
      <c r="T857" s="75" t="e">
        <f t="shared" si="46"/>
        <v>#VALUE!</v>
      </c>
    </row>
    <row r="858" spans="16:20" x14ac:dyDescent="0.2">
      <c r="P858" s="77" t="str">
        <f t="shared" ref="P858:P921" si="47">IF(B858="","",ROUND(L858,2))</f>
        <v/>
      </c>
      <c r="T858" s="75" t="e">
        <f t="shared" si="46"/>
        <v>#VALUE!</v>
      </c>
    </row>
    <row r="859" spans="16:20" x14ac:dyDescent="0.2">
      <c r="P859" s="77" t="str">
        <f t="shared" si="47"/>
        <v/>
      </c>
      <c r="T859" s="75" t="e">
        <f t="shared" ref="T859:T922" si="48">P859+S859</f>
        <v>#VALUE!</v>
      </c>
    </row>
    <row r="860" spans="16:20" x14ac:dyDescent="0.2">
      <c r="P860" s="77" t="str">
        <f t="shared" si="47"/>
        <v/>
      </c>
      <c r="T860" s="75" t="e">
        <f t="shared" si="48"/>
        <v>#VALUE!</v>
      </c>
    </row>
    <row r="861" spans="16:20" x14ac:dyDescent="0.2">
      <c r="P861" s="77" t="str">
        <f t="shared" si="47"/>
        <v/>
      </c>
      <c r="T861" s="75" t="e">
        <f t="shared" si="48"/>
        <v>#VALUE!</v>
      </c>
    </row>
    <row r="862" spans="16:20" x14ac:dyDescent="0.2">
      <c r="P862" s="77" t="str">
        <f t="shared" si="47"/>
        <v/>
      </c>
      <c r="T862" s="75" t="e">
        <f t="shared" si="48"/>
        <v>#VALUE!</v>
      </c>
    </row>
    <row r="863" spans="16:20" x14ac:dyDescent="0.2">
      <c r="P863" s="77" t="str">
        <f t="shared" si="47"/>
        <v/>
      </c>
      <c r="T863" s="75" t="e">
        <f t="shared" si="48"/>
        <v>#VALUE!</v>
      </c>
    </row>
    <row r="864" spans="16:20" x14ac:dyDescent="0.2">
      <c r="P864" s="77" t="str">
        <f t="shared" si="47"/>
        <v/>
      </c>
      <c r="T864" s="75" t="e">
        <f t="shared" si="48"/>
        <v>#VALUE!</v>
      </c>
    </row>
    <row r="865" spans="16:20" x14ac:dyDescent="0.2">
      <c r="P865" s="77" t="str">
        <f t="shared" si="47"/>
        <v/>
      </c>
      <c r="T865" s="75" t="e">
        <f t="shared" si="48"/>
        <v>#VALUE!</v>
      </c>
    </row>
    <row r="866" spans="16:20" x14ac:dyDescent="0.2">
      <c r="P866" s="77" t="str">
        <f t="shared" si="47"/>
        <v/>
      </c>
      <c r="T866" s="75" t="e">
        <f t="shared" si="48"/>
        <v>#VALUE!</v>
      </c>
    </row>
    <row r="867" spans="16:20" x14ac:dyDescent="0.2">
      <c r="P867" s="77" t="str">
        <f t="shared" si="47"/>
        <v/>
      </c>
      <c r="T867" s="75" t="e">
        <f t="shared" si="48"/>
        <v>#VALUE!</v>
      </c>
    </row>
    <row r="868" spans="16:20" x14ac:dyDescent="0.2">
      <c r="P868" s="77" t="str">
        <f t="shared" si="47"/>
        <v/>
      </c>
      <c r="T868" s="75" t="e">
        <f t="shared" si="48"/>
        <v>#VALUE!</v>
      </c>
    </row>
    <row r="869" spans="16:20" x14ac:dyDescent="0.2">
      <c r="P869" s="77" t="str">
        <f t="shared" si="47"/>
        <v/>
      </c>
      <c r="T869" s="75" t="e">
        <f t="shared" si="48"/>
        <v>#VALUE!</v>
      </c>
    </row>
    <row r="870" spans="16:20" x14ac:dyDescent="0.2">
      <c r="P870" s="77" t="str">
        <f t="shared" si="47"/>
        <v/>
      </c>
      <c r="T870" s="75" t="e">
        <f t="shared" si="48"/>
        <v>#VALUE!</v>
      </c>
    </row>
    <row r="871" spans="16:20" x14ac:dyDescent="0.2">
      <c r="P871" s="77" t="str">
        <f t="shared" si="47"/>
        <v/>
      </c>
      <c r="T871" s="75" t="e">
        <f t="shared" si="48"/>
        <v>#VALUE!</v>
      </c>
    </row>
    <row r="872" spans="16:20" x14ac:dyDescent="0.2">
      <c r="P872" s="77" t="str">
        <f t="shared" si="47"/>
        <v/>
      </c>
      <c r="T872" s="75" t="e">
        <f t="shared" si="48"/>
        <v>#VALUE!</v>
      </c>
    </row>
    <row r="873" spans="16:20" x14ac:dyDescent="0.2">
      <c r="P873" s="77" t="str">
        <f t="shared" si="47"/>
        <v/>
      </c>
      <c r="T873" s="75" t="e">
        <f t="shared" si="48"/>
        <v>#VALUE!</v>
      </c>
    </row>
    <row r="874" spans="16:20" x14ac:dyDescent="0.2">
      <c r="P874" s="77" t="str">
        <f t="shared" si="47"/>
        <v/>
      </c>
      <c r="T874" s="75" t="e">
        <f t="shared" si="48"/>
        <v>#VALUE!</v>
      </c>
    </row>
    <row r="875" spans="16:20" x14ac:dyDescent="0.2">
      <c r="P875" s="77" t="str">
        <f t="shared" si="47"/>
        <v/>
      </c>
      <c r="T875" s="75" t="e">
        <f t="shared" si="48"/>
        <v>#VALUE!</v>
      </c>
    </row>
    <row r="876" spans="16:20" x14ac:dyDescent="0.2">
      <c r="P876" s="77" t="str">
        <f t="shared" si="47"/>
        <v/>
      </c>
      <c r="T876" s="75" t="e">
        <f t="shared" si="48"/>
        <v>#VALUE!</v>
      </c>
    </row>
    <row r="877" spans="16:20" x14ac:dyDescent="0.2">
      <c r="P877" s="77" t="str">
        <f t="shared" si="47"/>
        <v/>
      </c>
      <c r="T877" s="75" t="e">
        <f t="shared" si="48"/>
        <v>#VALUE!</v>
      </c>
    </row>
    <row r="878" spans="16:20" x14ac:dyDescent="0.2">
      <c r="P878" s="77" t="str">
        <f t="shared" si="47"/>
        <v/>
      </c>
      <c r="T878" s="75" t="e">
        <f t="shared" si="48"/>
        <v>#VALUE!</v>
      </c>
    </row>
    <row r="879" spans="16:20" x14ac:dyDescent="0.2">
      <c r="P879" s="77" t="str">
        <f t="shared" si="47"/>
        <v/>
      </c>
      <c r="T879" s="75" t="e">
        <f t="shared" si="48"/>
        <v>#VALUE!</v>
      </c>
    </row>
    <row r="880" spans="16:20" x14ac:dyDescent="0.2">
      <c r="P880" s="77" t="str">
        <f t="shared" si="47"/>
        <v/>
      </c>
      <c r="T880" s="75" t="e">
        <f t="shared" si="48"/>
        <v>#VALUE!</v>
      </c>
    </row>
    <row r="881" spans="16:20" x14ac:dyDescent="0.2">
      <c r="P881" s="77" t="str">
        <f t="shared" si="47"/>
        <v/>
      </c>
      <c r="T881" s="75" t="e">
        <f t="shared" si="48"/>
        <v>#VALUE!</v>
      </c>
    </row>
    <row r="882" spans="16:20" x14ac:dyDescent="0.2">
      <c r="P882" s="77" t="str">
        <f t="shared" si="47"/>
        <v/>
      </c>
      <c r="T882" s="75" t="e">
        <f t="shared" si="48"/>
        <v>#VALUE!</v>
      </c>
    </row>
    <row r="883" spans="16:20" x14ac:dyDescent="0.2">
      <c r="P883" s="77" t="str">
        <f t="shared" si="47"/>
        <v/>
      </c>
      <c r="T883" s="75" t="e">
        <f t="shared" si="48"/>
        <v>#VALUE!</v>
      </c>
    </row>
    <row r="884" spans="16:20" x14ac:dyDescent="0.2">
      <c r="P884" s="77" t="str">
        <f t="shared" si="47"/>
        <v/>
      </c>
      <c r="T884" s="75" t="e">
        <f t="shared" si="48"/>
        <v>#VALUE!</v>
      </c>
    </row>
    <row r="885" spans="16:20" x14ac:dyDescent="0.2">
      <c r="P885" s="77" t="str">
        <f t="shared" si="47"/>
        <v/>
      </c>
      <c r="T885" s="75" t="e">
        <f t="shared" si="48"/>
        <v>#VALUE!</v>
      </c>
    </row>
    <row r="886" spans="16:20" x14ac:dyDescent="0.2">
      <c r="P886" s="77" t="str">
        <f t="shared" si="47"/>
        <v/>
      </c>
      <c r="T886" s="75" t="e">
        <f t="shared" si="48"/>
        <v>#VALUE!</v>
      </c>
    </row>
    <row r="887" spans="16:20" x14ac:dyDescent="0.2">
      <c r="P887" s="77" t="str">
        <f t="shared" si="47"/>
        <v/>
      </c>
      <c r="T887" s="75" t="e">
        <f t="shared" si="48"/>
        <v>#VALUE!</v>
      </c>
    </row>
    <row r="888" spans="16:20" x14ac:dyDescent="0.2">
      <c r="P888" s="77" t="str">
        <f t="shared" si="47"/>
        <v/>
      </c>
      <c r="T888" s="75" t="e">
        <f t="shared" si="48"/>
        <v>#VALUE!</v>
      </c>
    </row>
    <row r="889" spans="16:20" x14ac:dyDescent="0.2">
      <c r="P889" s="77" t="str">
        <f t="shared" si="47"/>
        <v/>
      </c>
      <c r="T889" s="75" t="e">
        <f t="shared" si="48"/>
        <v>#VALUE!</v>
      </c>
    </row>
    <row r="890" spans="16:20" x14ac:dyDescent="0.2">
      <c r="P890" s="77" t="str">
        <f t="shared" si="47"/>
        <v/>
      </c>
      <c r="T890" s="75" t="e">
        <f t="shared" si="48"/>
        <v>#VALUE!</v>
      </c>
    </row>
    <row r="891" spans="16:20" x14ac:dyDescent="0.2">
      <c r="P891" s="77" t="str">
        <f t="shared" si="47"/>
        <v/>
      </c>
      <c r="T891" s="75" t="e">
        <f t="shared" si="48"/>
        <v>#VALUE!</v>
      </c>
    </row>
    <row r="892" spans="16:20" x14ac:dyDescent="0.2">
      <c r="P892" s="77" t="str">
        <f t="shared" si="47"/>
        <v/>
      </c>
      <c r="T892" s="75" t="e">
        <f t="shared" si="48"/>
        <v>#VALUE!</v>
      </c>
    </row>
    <row r="893" spans="16:20" x14ac:dyDescent="0.2">
      <c r="P893" s="77" t="str">
        <f t="shared" si="47"/>
        <v/>
      </c>
      <c r="T893" s="75" t="e">
        <f t="shared" si="48"/>
        <v>#VALUE!</v>
      </c>
    </row>
    <row r="894" spans="16:20" x14ac:dyDescent="0.2">
      <c r="P894" s="77" t="str">
        <f t="shared" si="47"/>
        <v/>
      </c>
      <c r="T894" s="75" t="e">
        <f t="shared" si="48"/>
        <v>#VALUE!</v>
      </c>
    </row>
    <row r="895" spans="16:20" x14ac:dyDescent="0.2">
      <c r="P895" s="77" t="str">
        <f t="shared" si="47"/>
        <v/>
      </c>
      <c r="T895" s="75" t="e">
        <f t="shared" si="48"/>
        <v>#VALUE!</v>
      </c>
    </row>
    <row r="896" spans="16:20" x14ac:dyDescent="0.2">
      <c r="P896" s="77" t="str">
        <f t="shared" si="47"/>
        <v/>
      </c>
      <c r="T896" s="75" t="e">
        <f t="shared" si="48"/>
        <v>#VALUE!</v>
      </c>
    </row>
    <row r="897" spans="16:20" x14ac:dyDescent="0.2">
      <c r="P897" s="77" t="str">
        <f t="shared" si="47"/>
        <v/>
      </c>
      <c r="T897" s="75" t="e">
        <f t="shared" si="48"/>
        <v>#VALUE!</v>
      </c>
    </row>
    <row r="898" spans="16:20" x14ac:dyDescent="0.2">
      <c r="P898" s="77" t="str">
        <f t="shared" si="47"/>
        <v/>
      </c>
      <c r="T898" s="75" t="e">
        <f t="shared" si="48"/>
        <v>#VALUE!</v>
      </c>
    </row>
    <row r="899" spans="16:20" x14ac:dyDescent="0.2">
      <c r="P899" s="77" t="str">
        <f t="shared" si="47"/>
        <v/>
      </c>
      <c r="T899" s="75" t="e">
        <f t="shared" si="48"/>
        <v>#VALUE!</v>
      </c>
    </row>
    <row r="900" spans="16:20" x14ac:dyDescent="0.2">
      <c r="P900" s="77" t="str">
        <f t="shared" si="47"/>
        <v/>
      </c>
      <c r="T900" s="75" t="e">
        <f t="shared" si="48"/>
        <v>#VALUE!</v>
      </c>
    </row>
    <row r="901" spans="16:20" x14ac:dyDescent="0.2">
      <c r="P901" s="77" t="str">
        <f t="shared" si="47"/>
        <v/>
      </c>
      <c r="T901" s="75" t="e">
        <f t="shared" si="48"/>
        <v>#VALUE!</v>
      </c>
    </row>
    <row r="902" spans="16:20" x14ac:dyDescent="0.2">
      <c r="P902" s="77" t="str">
        <f t="shared" si="47"/>
        <v/>
      </c>
      <c r="T902" s="75" t="e">
        <f t="shared" si="48"/>
        <v>#VALUE!</v>
      </c>
    </row>
    <row r="903" spans="16:20" x14ac:dyDescent="0.2">
      <c r="P903" s="77" t="str">
        <f t="shared" si="47"/>
        <v/>
      </c>
      <c r="T903" s="75" t="e">
        <f t="shared" si="48"/>
        <v>#VALUE!</v>
      </c>
    </row>
    <row r="904" spans="16:20" x14ac:dyDescent="0.2">
      <c r="P904" s="77" t="str">
        <f t="shared" si="47"/>
        <v/>
      </c>
      <c r="T904" s="75" t="e">
        <f t="shared" si="48"/>
        <v>#VALUE!</v>
      </c>
    </row>
    <row r="905" spans="16:20" x14ac:dyDescent="0.2">
      <c r="P905" s="77" t="str">
        <f t="shared" si="47"/>
        <v/>
      </c>
      <c r="T905" s="75" t="e">
        <f t="shared" si="48"/>
        <v>#VALUE!</v>
      </c>
    </row>
    <row r="906" spans="16:20" x14ac:dyDescent="0.2">
      <c r="P906" s="77" t="str">
        <f t="shared" si="47"/>
        <v/>
      </c>
      <c r="T906" s="75" t="e">
        <f t="shared" si="48"/>
        <v>#VALUE!</v>
      </c>
    </row>
    <row r="907" spans="16:20" x14ac:dyDescent="0.2">
      <c r="P907" s="77" t="str">
        <f t="shared" si="47"/>
        <v/>
      </c>
      <c r="T907" s="75" t="e">
        <f t="shared" si="48"/>
        <v>#VALUE!</v>
      </c>
    </row>
    <row r="908" spans="16:20" x14ac:dyDescent="0.2">
      <c r="P908" s="77" t="str">
        <f t="shared" si="47"/>
        <v/>
      </c>
      <c r="T908" s="75" t="e">
        <f t="shared" si="48"/>
        <v>#VALUE!</v>
      </c>
    </row>
    <row r="909" spans="16:20" x14ac:dyDescent="0.2">
      <c r="P909" s="77" t="str">
        <f t="shared" si="47"/>
        <v/>
      </c>
      <c r="T909" s="75" t="e">
        <f t="shared" si="48"/>
        <v>#VALUE!</v>
      </c>
    </row>
    <row r="910" spans="16:20" x14ac:dyDescent="0.2">
      <c r="P910" s="77" t="str">
        <f t="shared" si="47"/>
        <v/>
      </c>
      <c r="T910" s="75" t="e">
        <f t="shared" si="48"/>
        <v>#VALUE!</v>
      </c>
    </row>
    <row r="911" spans="16:20" x14ac:dyDescent="0.2">
      <c r="P911" s="77" t="str">
        <f t="shared" si="47"/>
        <v/>
      </c>
      <c r="T911" s="75" t="e">
        <f t="shared" si="48"/>
        <v>#VALUE!</v>
      </c>
    </row>
    <row r="912" spans="16:20" x14ac:dyDescent="0.2">
      <c r="P912" s="77" t="str">
        <f t="shared" si="47"/>
        <v/>
      </c>
      <c r="T912" s="75" t="e">
        <f t="shared" si="48"/>
        <v>#VALUE!</v>
      </c>
    </row>
    <row r="913" spans="16:20" x14ac:dyDescent="0.2">
      <c r="P913" s="77" t="str">
        <f t="shared" si="47"/>
        <v/>
      </c>
      <c r="T913" s="75" t="e">
        <f t="shared" si="48"/>
        <v>#VALUE!</v>
      </c>
    </row>
    <row r="914" spans="16:20" x14ac:dyDescent="0.2">
      <c r="P914" s="77" t="str">
        <f t="shared" si="47"/>
        <v/>
      </c>
      <c r="T914" s="75" t="e">
        <f t="shared" si="48"/>
        <v>#VALUE!</v>
      </c>
    </row>
    <row r="915" spans="16:20" x14ac:dyDescent="0.2">
      <c r="P915" s="77" t="str">
        <f t="shared" si="47"/>
        <v/>
      </c>
      <c r="T915" s="75" t="e">
        <f t="shared" si="48"/>
        <v>#VALUE!</v>
      </c>
    </row>
    <row r="916" spans="16:20" x14ac:dyDescent="0.2">
      <c r="P916" s="77" t="str">
        <f t="shared" si="47"/>
        <v/>
      </c>
      <c r="T916" s="75" t="e">
        <f t="shared" si="48"/>
        <v>#VALUE!</v>
      </c>
    </row>
    <row r="917" spans="16:20" x14ac:dyDescent="0.2">
      <c r="P917" s="77" t="str">
        <f t="shared" si="47"/>
        <v/>
      </c>
      <c r="T917" s="75" t="e">
        <f t="shared" si="48"/>
        <v>#VALUE!</v>
      </c>
    </row>
    <row r="918" spans="16:20" x14ac:dyDescent="0.2">
      <c r="P918" s="77" t="str">
        <f t="shared" si="47"/>
        <v/>
      </c>
      <c r="T918" s="75" t="e">
        <f t="shared" si="48"/>
        <v>#VALUE!</v>
      </c>
    </row>
    <row r="919" spans="16:20" x14ac:dyDescent="0.2">
      <c r="P919" s="77" t="str">
        <f t="shared" si="47"/>
        <v/>
      </c>
      <c r="T919" s="75" t="e">
        <f t="shared" si="48"/>
        <v>#VALUE!</v>
      </c>
    </row>
    <row r="920" spans="16:20" x14ac:dyDescent="0.2">
      <c r="P920" s="77" t="str">
        <f t="shared" si="47"/>
        <v/>
      </c>
      <c r="T920" s="75" t="e">
        <f t="shared" si="48"/>
        <v>#VALUE!</v>
      </c>
    </row>
    <row r="921" spans="16:20" x14ac:dyDescent="0.2">
      <c r="P921" s="77" t="str">
        <f t="shared" si="47"/>
        <v/>
      </c>
      <c r="T921" s="75" t="e">
        <f t="shared" si="48"/>
        <v>#VALUE!</v>
      </c>
    </row>
    <row r="922" spans="16:20" x14ac:dyDescent="0.2">
      <c r="P922" s="77" t="str">
        <f t="shared" ref="P922:P985" si="49">IF(B922="","",ROUND(L922,2))</f>
        <v/>
      </c>
      <c r="T922" s="75" t="e">
        <f t="shared" si="48"/>
        <v>#VALUE!</v>
      </c>
    </row>
    <row r="923" spans="16:20" x14ac:dyDescent="0.2">
      <c r="P923" s="77" t="str">
        <f t="shared" si="49"/>
        <v/>
      </c>
      <c r="T923" s="75" t="e">
        <f t="shared" ref="T923:T940" si="50">P923+S923</f>
        <v>#VALUE!</v>
      </c>
    </row>
    <row r="924" spans="16:20" x14ac:dyDescent="0.2">
      <c r="P924" s="77" t="str">
        <f t="shared" si="49"/>
        <v/>
      </c>
      <c r="T924" s="75" t="e">
        <f t="shared" si="50"/>
        <v>#VALUE!</v>
      </c>
    </row>
    <row r="925" spans="16:20" x14ac:dyDescent="0.2">
      <c r="P925" s="77" t="str">
        <f t="shared" si="49"/>
        <v/>
      </c>
      <c r="T925" s="75" t="e">
        <f t="shared" si="50"/>
        <v>#VALUE!</v>
      </c>
    </row>
    <row r="926" spans="16:20" x14ac:dyDescent="0.2">
      <c r="P926" s="77" t="str">
        <f t="shared" si="49"/>
        <v/>
      </c>
      <c r="T926" s="75" t="e">
        <f t="shared" si="50"/>
        <v>#VALUE!</v>
      </c>
    </row>
    <row r="927" spans="16:20" x14ac:dyDescent="0.2">
      <c r="P927" s="77" t="str">
        <f t="shared" si="49"/>
        <v/>
      </c>
      <c r="T927" s="75" t="e">
        <f t="shared" si="50"/>
        <v>#VALUE!</v>
      </c>
    </row>
    <row r="928" spans="16:20" x14ac:dyDescent="0.2">
      <c r="P928" s="77" t="str">
        <f t="shared" si="49"/>
        <v/>
      </c>
      <c r="T928" s="75" t="e">
        <f t="shared" si="50"/>
        <v>#VALUE!</v>
      </c>
    </row>
    <row r="929" spans="16:20" x14ac:dyDescent="0.2">
      <c r="P929" s="77" t="str">
        <f t="shared" si="49"/>
        <v/>
      </c>
      <c r="T929" s="75" t="e">
        <f t="shared" si="50"/>
        <v>#VALUE!</v>
      </c>
    </row>
    <row r="930" spans="16:20" x14ac:dyDescent="0.2">
      <c r="P930" s="77" t="str">
        <f t="shared" si="49"/>
        <v/>
      </c>
      <c r="T930" s="75" t="e">
        <f t="shared" si="50"/>
        <v>#VALUE!</v>
      </c>
    </row>
    <row r="931" spans="16:20" x14ac:dyDescent="0.2">
      <c r="P931" s="77" t="str">
        <f t="shared" si="49"/>
        <v/>
      </c>
      <c r="T931" s="75" t="e">
        <f t="shared" si="50"/>
        <v>#VALUE!</v>
      </c>
    </row>
    <row r="932" spans="16:20" x14ac:dyDescent="0.2">
      <c r="P932" s="77" t="str">
        <f t="shared" si="49"/>
        <v/>
      </c>
      <c r="T932" s="75" t="e">
        <f t="shared" si="50"/>
        <v>#VALUE!</v>
      </c>
    </row>
    <row r="933" spans="16:20" x14ac:dyDescent="0.2">
      <c r="P933" s="77" t="str">
        <f t="shared" si="49"/>
        <v/>
      </c>
      <c r="T933" s="75" t="e">
        <f t="shared" si="50"/>
        <v>#VALUE!</v>
      </c>
    </row>
    <row r="934" spans="16:20" x14ac:dyDescent="0.2">
      <c r="P934" s="77" t="str">
        <f t="shared" si="49"/>
        <v/>
      </c>
      <c r="T934" s="75" t="e">
        <f t="shared" si="50"/>
        <v>#VALUE!</v>
      </c>
    </row>
    <row r="935" spans="16:20" x14ac:dyDescent="0.2">
      <c r="P935" s="77" t="str">
        <f t="shared" si="49"/>
        <v/>
      </c>
      <c r="T935" s="75" t="e">
        <f t="shared" si="50"/>
        <v>#VALUE!</v>
      </c>
    </row>
    <row r="936" spans="16:20" x14ac:dyDescent="0.2">
      <c r="P936" s="77" t="str">
        <f t="shared" si="49"/>
        <v/>
      </c>
      <c r="T936" s="75" t="e">
        <f t="shared" si="50"/>
        <v>#VALUE!</v>
      </c>
    </row>
    <row r="937" spans="16:20" x14ac:dyDescent="0.2">
      <c r="P937" s="77" t="str">
        <f t="shared" si="49"/>
        <v/>
      </c>
      <c r="T937" s="75" t="e">
        <f t="shared" si="50"/>
        <v>#VALUE!</v>
      </c>
    </row>
    <row r="938" spans="16:20" x14ac:dyDescent="0.2">
      <c r="P938" s="77" t="str">
        <f t="shared" si="49"/>
        <v/>
      </c>
      <c r="T938" s="75" t="e">
        <f t="shared" si="50"/>
        <v>#VALUE!</v>
      </c>
    </row>
    <row r="939" spans="16:20" x14ac:dyDescent="0.2">
      <c r="P939" s="77" t="str">
        <f t="shared" si="49"/>
        <v/>
      </c>
      <c r="T939" s="75" t="e">
        <f t="shared" si="50"/>
        <v>#VALUE!</v>
      </c>
    </row>
    <row r="940" spans="16:20" x14ac:dyDescent="0.2">
      <c r="P940" s="77" t="str">
        <f t="shared" si="49"/>
        <v/>
      </c>
      <c r="T940" s="75" t="e">
        <f t="shared" si="50"/>
        <v>#VALUE!</v>
      </c>
    </row>
    <row r="941" spans="16:20" x14ac:dyDescent="0.2">
      <c r="P941" s="77" t="str">
        <f t="shared" si="49"/>
        <v/>
      </c>
    </row>
    <row r="942" spans="16:20" x14ac:dyDescent="0.2">
      <c r="P942" s="77" t="str">
        <f t="shared" si="49"/>
        <v/>
      </c>
    </row>
    <row r="943" spans="16:20" x14ac:dyDescent="0.2">
      <c r="P943" s="77" t="str">
        <f t="shared" si="49"/>
        <v/>
      </c>
    </row>
    <row r="944" spans="16:20" x14ac:dyDescent="0.2">
      <c r="P944" s="77" t="str">
        <f t="shared" si="49"/>
        <v/>
      </c>
    </row>
    <row r="945" spans="16:16" x14ac:dyDescent="0.2">
      <c r="P945" s="77" t="str">
        <f t="shared" si="49"/>
        <v/>
      </c>
    </row>
    <row r="946" spans="16:16" x14ac:dyDescent="0.2">
      <c r="P946" s="77" t="str">
        <f t="shared" si="49"/>
        <v/>
      </c>
    </row>
    <row r="947" spans="16:16" x14ac:dyDescent="0.2">
      <c r="P947" s="77" t="str">
        <f t="shared" si="49"/>
        <v/>
      </c>
    </row>
    <row r="948" spans="16:16" x14ac:dyDescent="0.2">
      <c r="P948" s="77" t="str">
        <f t="shared" si="49"/>
        <v/>
      </c>
    </row>
    <row r="949" spans="16:16" x14ac:dyDescent="0.2">
      <c r="P949" s="77" t="str">
        <f t="shared" si="49"/>
        <v/>
      </c>
    </row>
    <row r="950" spans="16:16" x14ac:dyDescent="0.2">
      <c r="P950" s="77" t="str">
        <f t="shared" si="49"/>
        <v/>
      </c>
    </row>
    <row r="951" spans="16:16" x14ac:dyDescent="0.2">
      <c r="P951" s="77" t="str">
        <f t="shared" si="49"/>
        <v/>
      </c>
    </row>
    <row r="952" spans="16:16" x14ac:dyDescent="0.2">
      <c r="P952" s="77" t="str">
        <f t="shared" si="49"/>
        <v/>
      </c>
    </row>
    <row r="953" spans="16:16" x14ac:dyDescent="0.2">
      <c r="P953" s="77" t="str">
        <f t="shared" si="49"/>
        <v/>
      </c>
    </row>
    <row r="954" spans="16:16" x14ac:dyDescent="0.2">
      <c r="P954" s="77" t="str">
        <f t="shared" si="49"/>
        <v/>
      </c>
    </row>
    <row r="955" spans="16:16" x14ac:dyDescent="0.2">
      <c r="P955" s="77" t="str">
        <f t="shared" si="49"/>
        <v/>
      </c>
    </row>
    <row r="956" spans="16:16" x14ac:dyDescent="0.2">
      <c r="P956" s="77" t="str">
        <f t="shared" si="49"/>
        <v/>
      </c>
    </row>
    <row r="957" spans="16:16" x14ac:dyDescent="0.2">
      <c r="P957" s="77" t="str">
        <f t="shared" si="49"/>
        <v/>
      </c>
    </row>
    <row r="958" spans="16:16" x14ac:dyDescent="0.2">
      <c r="P958" s="77" t="str">
        <f t="shared" si="49"/>
        <v/>
      </c>
    </row>
    <row r="959" spans="16:16" x14ac:dyDescent="0.2">
      <c r="P959" s="77" t="str">
        <f t="shared" si="49"/>
        <v/>
      </c>
    </row>
    <row r="960" spans="16:16" x14ac:dyDescent="0.2">
      <c r="P960" s="77" t="str">
        <f t="shared" si="49"/>
        <v/>
      </c>
    </row>
    <row r="961" spans="16:16" x14ac:dyDescent="0.2">
      <c r="P961" s="77" t="str">
        <f t="shared" si="49"/>
        <v/>
      </c>
    </row>
    <row r="962" spans="16:16" x14ac:dyDescent="0.2">
      <c r="P962" s="77" t="str">
        <f t="shared" si="49"/>
        <v/>
      </c>
    </row>
    <row r="963" spans="16:16" x14ac:dyDescent="0.2">
      <c r="P963" s="77" t="str">
        <f t="shared" si="49"/>
        <v/>
      </c>
    </row>
    <row r="964" spans="16:16" x14ac:dyDescent="0.2">
      <c r="P964" s="77" t="str">
        <f t="shared" si="49"/>
        <v/>
      </c>
    </row>
    <row r="965" spans="16:16" x14ac:dyDescent="0.2">
      <c r="P965" s="77" t="str">
        <f t="shared" si="49"/>
        <v/>
      </c>
    </row>
    <row r="966" spans="16:16" x14ac:dyDescent="0.2">
      <c r="P966" s="77" t="str">
        <f t="shared" si="49"/>
        <v/>
      </c>
    </row>
    <row r="967" spans="16:16" x14ac:dyDescent="0.2">
      <c r="P967" s="77" t="str">
        <f t="shared" si="49"/>
        <v/>
      </c>
    </row>
    <row r="968" spans="16:16" x14ac:dyDescent="0.2">
      <c r="P968" s="77" t="str">
        <f t="shared" si="49"/>
        <v/>
      </c>
    </row>
    <row r="969" spans="16:16" x14ac:dyDescent="0.2">
      <c r="P969" s="77" t="str">
        <f t="shared" si="49"/>
        <v/>
      </c>
    </row>
    <row r="970" spans="16:16" x14ac:dyDescent="0.2">
      <c r="P970" s="77" t="str">
        <f t="shared" si="49"/>
        <v/>
      </c>
    </row>
    <row r="971" spans="16:16" x14ac:dyDescent="0.2">
      <c r="P971" s="77" t="str">
        <f t="shared" si="49"/>
        <v/>
      </c>
    </row>
    <row r="972" spans="16:16" x14ac:dyDescent="0.2">
      <c r="P972" s="77" t="str">
        <f t="shared" si="49"/>
        <v/>
      </c>
    </row>
    <row r="973" spans="16:16" x14ac:dyDescent="0.2">
      <c r="P973" s="77" t="str">
        <f t="shared" si="49"/>
        <v/>
      </c>
    </row>
    <row r="974" spans="16:16" x14ac:dyDescent="0.2">
      <c r="P974" s="77" t="str">
        <f t="shared" si="49"/>
        <v/>
      </c>
    </row>
    <row r="975" spans="16:16" x14ac:dyDescent="0.2">
      <c r="P975" s="77" t="str">
        <f t="shared" si="49"/>
        <v/>
      </c>
    </row>
    <row r="976" spans="16:16" x14ac:dyDescent="0.2">
      <c r="P976" s="77" t="str">
        <f t="shared" si="49"/>
        <v/>
      </c>
    </row>
    <row r="977" spans="16:16" x14ac:dyDescent="0.2">
      <c r="P977" s="77" t="str">
        <f t="shared" si="49"/>
        <v/>
      </c>
    </row>
    <row r="978" spans="16:16" x14ac:dyDescent="0.2">
      <c r="P978" s="77" t="str">
        <f t="shared" si="49"/>
        <v/>
      </c>
    </row>
    <row r="979" spans="16:16" x14ac:dyDescent="0.2">
      <c r="P979" s="77" t="str">
        <f t="shared" si="49"/>
        <v/>
      </c>
    </row>
    <row r="980" spans="16:16" x14ac:dyDescent="0.2">
      <c r="P980" s="77" t="str">
        <f t="shared" si="49"/>
        <v/>
      </c>
    </row>
    <row r="981" spans="16:16" x14ac:dyDescent="0.2">
      <c r="P981" s="77" t="str">
        <f t="shared" si="49"/>
        <v/>
      </c>
    </row>
    <row r="982" spans="16:16" x14ac:dyDescent="0.2">
      <c r="P982" s="77" t="str">
        <f t="shared" si="49"/>
        <v/>
      </c>
    </row>
    <row r="983" spans="16:16" x14ac:dyDescent="0.2">
      <c r="P983" s="77" t="str">
        <f t="shared" si="49"/>
        <v/>
      </c>
    </row>
    <row r="984" spans="16:16" x14ac:dyDescent="0.2">
      <c r="P984" s="77" t="str">
        <f t="shared" si="49"/>
        <v/>
      </c>
    </row>
    <row r="985" spans="16:16" x14ac:dyDescent="0.2">
      <c r="P985" s="77" t="str">
        <f t="shared" si="49"/>
        <v/>
      </c>
    </row>
    <row r="986" spans="16:16" x14ac:dyDescent="0.2">
      <c r="P986" s="77" t="str">
        <f t="shared" ref="P986:P1049" si="51">IF(B986="","",ROUND(L986,2))</f>
        <v/>
      </c>
    </row>
    <row r="987" spans="16:16" x14ac:dyDescent="0.2">
      <c r="P987" s="77" t="str">
        <f t="shared" si="51"/>
        <v/>
      </c>
    </row>
    <row r="988" spans="16:16" x14ac:dyDescent="0.2">
      <c r="P988" s="77" t="str">
        <f t="shared" si="51"/>
        <v/>
      </c>
    </row>
    <row r="989" spans="16:16" x14ac:dyDescent="0.2">
      <c r="P989" s="77" t="str">
        <f t="shared" si="51"/>
        <v/>
      </c>
    </row>
    <row r="990" spans="16:16" x14ac:dyDescent="0.2">
      <c r="P990" s="77" t="str">
        <f t="shared" si="51"/>
        <v/>
      </c>
    </row>
    <row r="991" spans="16:16" x14ac:dyDescent="0.2">
      <c r="P991" s="77" t="str">
        <f t="shared" si="51"/>
        <v/>
      </c>
    </row>
    <row r="992" spans="16:16" x14ac:dyDescent="0.2">
      <c r="P992" s="77" t="str">
        <f t="shared" si="51"/>
        <v/>
      </c>
    </row>
    <row r="993" spans="16:16" x14ac:dyDescent="0.2">
      <c r="P993" s="77" t="str">
        <f t="shared" si="51"/>
        <v/>
      </c>
    </row>
    <row r="994" spans="16:16" x14ac:dyDescent="0.2">
      <c r="P994" s="77" t="str">
        <f t="shared" si="51"/>
        <v/>
      </c>
    </row>
    <row r="995" spans="16:16" x14ac:dyDescent="0.2">
      <c r="P995" s="77" t="str">
        <f t="shared" si="51"/>
        <v/>
      </c>
    </row>
    <row r="996" spans="16:16" x14ac:dyDescent="0.2">
      <c r="P996" s="77" t="str">
        <f t="shared" si="51"/>
        <v/>
      </c>
    </row>
    <row r="997" spans="16:16" x14ac:dyDescent="0.2">
      <c r="P997" s="77" t="str">
        <f t="shared" si="51"/>
        <v/>
      </c>
    </row>
    <row r="998" spans="16:16" x14ac:dyDescent="0.2">
      <c r="P998" s="77" t="str">
        <f t="shared" si="51"/>
        <v/>
      </c>
    </row>
    <row r="999" spans="16:16" x14ac:dyDescent="0.2">
      <c r="P999" s="77" t="str">
        <f t="shared" si="51"/>
        <v/>
      </c>
    </row>
    <row r="1000" spans="16:16" x14ac:dyDescent="0.2">
      <c r="P1000" s="77" t="str">
        <f t="shared" si="51"/>
        <v/>
      </c>
    </row>
    <row r="1001" spans="16:16" x14ac:dyDescent="0.2">
      <c r="P1001" s="77" t="str">
        <f t="shared" si="51"/>
        <v/>
      </c>
    </row>
    <row r="1002" spans="16:16" x14ac:dyDescent="0.2">
      <c r="P1002" s="77" t="str">
        <f t="shared" si="51"/>
        <v/>
      </c>
    </row>
    <row r="1003" spans="16:16" x14ac:dyDescent="0.2">
      <c r="P1003" s="77" t="str">
        <f t="shared" si="51"/>
        <v/>
      </c>
    </row>
    <row r="1004" spans="16:16" x14ac:dyDescent="0.2">
      <c r="P1004" s="77" t="str">
        <f t="shared" si="51"/>
        <v/>
      </c>
    </row>
    <row r="1005" spans="16:16" x14ac:dyDescent="0.2">
      <c r="P1005" s="77" t="str">
        <f t="shared" si="51"/>
        <v/>
      </c>
    </row>
    <row r="1006" spans="16:16" x14ac:dyDescent="0.2">
      <c r="P1006" s="77" t="str">
        <f t="shared" si="51"/>
        <v/>
      </c>
    </row>
    <row r="1007" spans="16:16" x14ac:dyDescent="0.2">
      <c r="P1007" s="77" t="str">
        <f t="shared" si="51"/>
        <v/>
      </c>
    </row>
    <row r="1008" spans="16:16" x14ac:dyDescent="0.2">
      <c r="P1008" s="77" t="str">
        <f t="shared" si="51"/>
        <v/>
      </c>
    </row>
    <row r="1009" spans="16:16" x14ac:dyDescent="0.2">
      <c r="P1009" s="77" t="str">
        <f t="shared" si="51"/>
        <v/>
      </c>
    </row>
    <row r="1010" spans="16:16" x14ac:dyDescent="0.2">
      <c r="P1010" s="77" t="str">
        <f t="shared" si="51"/>
        <v/>
      </c>
    </row>
    <row r="1011" spans="16:16" x14ac:dyDescent="0.2">
      <c r="P1011" s="77" t="str">
        <f t="shared" si="51"/>
        <v/>
      </c>
    </row>
    <row r="1012" spans="16:16" x14ac:dyDescent="0.2">
      <c r="P1012" s="77" t="str">
        <f t="shared" si="51"/>
        <v/>
      </c>
    </row>
    <row r="1013" spans="16:16" x14ac:dyDescent="0.2">
      <c r="P1013" s="77" t="str">
        <f t="shared" si="51"/>
        <v/>
      </c>
    </row>
    <row r="1014" spans="16:16" x14ac:dyDescent="0.2">
      <c r="P1014" s="77" t="str">
        <f t="shared" si="51"/>
        <v/>
      </c>
    </row>
    <row r="1015" spans="16:16" x14ac:dyDescent="0.2">
      <c r="P1015" s="77" t="str">
        <f t="shared" si="51"/>
        <v/>
      </c>
    </row>
    <row r="1016" spans="16:16" x14ac:dyDescent="0.2">
      <c r="P1016" s="77" t="str">
        <f t="shared" si="51"/>
        <v/>
      </c>
    </row>
    <row r="1017" spans="16:16" x14ac:dyDescent="0.2">
      <c r="P1017" s="77" t="str">
        <f t="shared" si="51"/>
        <v/>
      </c>
    </row>
    <row r="1018" spans="16:16" x14ac:dyDescent="0.2">
      <c r="P1018" s="77" t="str">
        <f t="shared" si="51"/>
        <v/>
      </c>
    </row>
    <row r="1019" spans="16:16" x14ac:dyDescent="0.2">
      <c r="P1019" s="77" t="str">
        <f t="shared" si="51"/>
        <v/>
      </c>
    </row>
    <row r="1020" spans="16:16" x14ac:dyDescent="0.2">
      <c r="P1020" s="77" t="str">
        <f t="shared" si="51"/>
        <v/>
      </c>
    </row>
    <row r="1021" spans="16:16" x14ac:dyDescent="0.2">
      <c r="P1021" s="77" t="str">
        <f t="shared" si="51"/>
        <v/>
      </c>
    </row>
    <row r="1022" spans="16:16" x14ac:dyDescent="0.2">
      <c r="P1022" s="77" t="str">
        <f t="shared" si="51"/>
        <v/>
      </c>
    </row>
    <row r="1023" spans="16:16" x14ac:dyDescent="0.2">
      <c r="P1023" s="77" t="str">
        <f t="shared" si="51"/>
        <v/>
      </c>
    </row>
    <row r="1024" spans="16:16" x14ac:dyDescent="0.2">
      <c r="P1024" s="77" t="str">
        <f t="shared" si="51"/>
        <v/>
      </c>
    </row>
    <row r="1025" spans="16:16" x14ac:dyDescent="0.2">
      <c r="P1025" s="77" t="str">
        <f t="shared" si="51"/>
        <v/>
      </c>
    </row>
    <row r="1026" spans="16:16" x14ac:dyDescent="0.2">
      <c r="P1026" s="77" t="str">
        <f t="shared" si="51"/>
        <v/>
      </c>
    </row>
    <row r="1027" spans="16:16" x14ac:dyDescent="0.2">
      <c r="P1027" s="77" t="str">
        <f t="shared" si="51"/>
        <v/>
      </c>
    </row>
    <row r="1028" spans="16:16" x14ac:dyDescent="0.2">
      <c r="P1028" s="77" t="str">
        <f t="shared" si="51"/>
        <v/>
      </c>
    </row>
    <row r="1029" spans="16:16" x14ac:dyDescent="0.2">
      <c r="P1029" s="77" t="str">
        <f t="shared" si="51"/>
        <v/>
      </c>
    </row>
    <row r="1030" spans="16:16" x14ac:dyDescent="0.2">
      <c r="P1030" s="77" t="str">
        <f t="shared" si="51"/>
        <v/>
      </c>
    </row>
    <row r="1031" spans="16:16" x14ac:dyDescent="0.2">
      <c r="P1031" s="77" t="str">
        <f t="shared" si="51"/>
        <v/>
      </c>
    </row>
    <row r="1032" spans="16:16" x14ac:dyDescent="0.2">
      <c r="P1032" s="77" t="str">
        <f t="shared" si="51"/>
        <v/>
      </c>
    </row>
    <row r="1033" spans="16:16" x14ac:dyDescent="0.2">
      <c r="P1033" s="77" t="str">
        <f t="shared" si="51"/>
        <v/>
      </c>
    </row>
    <row r="1034" spans="16:16" x14ac:dyDescent="0.2">
      <c r="P1034" s="77" t="str">
        <f t="shared" si="51"/>
        <v/>
      </c>
    </row>
    <row r="1035" spans="16:16" x14ac:dyDescent="0.2">
      <c r="P1035" s="77" t="str">
        <f t="shared" si="51"/>
        <v/>
      </c>
    </row>
    <row r="1036" spans="16:16" x14ac:dyDescent="0.2">
      <c r="P1036" s="77" t="str">
        <f t="shared" si="51"/>
        <v/>
      </c>
    </row>
    <row r="1037" spans="16:16" x14ac:dyDescent="0.2">
      <c r="P1037" s="77" t="str">
        <f t="shared" si="51"/>
        <v/>
      </c>
    </row>
    <row r="1038" spans="16:16" x14ac:dyDescent="0.2">
      <c r="P1038" s="77" t="str">
        <f t="shared" si="51"/>
        <v/>
      </c>
    </row>
    <row r="1039" spans="16:16" x14ac:dyDescent="0.2">
      <c r="P1039" s="77" t="str">
        <f t="shared" si="51"/>
        <v/>
      </c>
    </row>
    <row r="1040" spans="16:16" x14ac:dyDescent="0.2">
      <c r="P1040" s="77" t="str">
        <f t="shared" si="51"/>
        <v/>
      </c>
    </row>
    <row r="1041" spans="16:16" x14ac:dyDescent="0.2">
      <c r="P1041" s="77" t="str">
        <f t="shared" si="51"/>
        <v/>
      </c>
    </row>
    <row r="1042" spans="16:16" x14ac:dyDescent="0.2">
      <c r="P1042" s="77" t="str">
        <f t="shared" si="51"/>
        <v/>
      </c>
    </row>
    <row r="1043" spans="16:16" x14ac:dyDescent="0.2">
      <c r="P1043" s="77" t="str">
        <f t="shared" si="51"/>
        <v/>
      </c>
    </row>
    <row r="1044" spans="16:16" x14ac:dyDescent="0.2">
      <c r="P1044" s="77" t="str">
        <f t="shared" si="51"/>
        <v/>
      </c>
    </row>
    <row r="1045" spans="16:16" x14ac:dyDescent="0.2">
      <c r="P1045" s="77" t="str">
        <f t="shared" si="51"/>
        <v/>
      </c>
    </row>
    <row r="1046" spans="16:16" x14ac:dyDescent="0.2">
      <c r="P1046" s="77" t="str">
        <f t="shared" si="51"/>
        <v/>
      </c>
    </row>
    <row r="1047" spans="16:16" x14ac:dyDescent="0.2">
      <c r="P1047" s="77" t="str">
        <f t="shared" si="51"/>
        <v/>
      </c>
    </row>
    <row r="1048" spans="16:16" x14ac:dyDescent="0.2">
      <c r="P1048" s="77" t="str">
        <f t="shared" si="51"/>
        <v/>
      </c>
    </row>
    <row r="1049" spans="16:16" x14ac:dyDescent="0.2">
      <c r="P1049" s="77" t="str">
        <f t="shared" si="51"/>
        <v/>
      </c>
    </row>
    <row r="1050" spans="16:16" x14ac:dyDescent="0.2">
      <c r="P1050" s="77" t="str">
        <f t="shared" ref="P1050:P1079" si="52">IF(B1050="","",ROUND(L1050,2))</f>
        <v/>
      </c>
    </row>
    <row r="1051" spans="16:16" x14ac:dyDescent="0.2">
      <c r="P1051" s="77" t="str">
        <f t="shared" si="52"/>
        <v/>
      </c>
    </row>
    <row r="1052" spans="16:16" x14ac:dyDescent="0.2">
      <c r="P1052" s="77" t="str">
        <f t="shared" si="52"/>
        <v/>
      </c>
    </row>
    <row r="1053" spans="16:16" x14ac:dyDescent="0.2">
      <c r="P1053" s="77" t="str">
        <f t="shared" si="52"/>
        <v/>
      </c>
    </row>
    <row r="1054" spans="16:16" x14ac:dyDescent="0.2">
      <c r="P1054" s="77" t="str">
        <f t="shared" si="52"/>
        <v/>
      </c>
    </row>
    <row r="1055" spans="16:16" x14ac:dyDescent="0.2">
      <c r="P1055" s="77" t="str">
        <f t="shared" si="52"/>
        <v/>
      </c>
    </row>
    <row r="1056" spans="16:16" x14ac:dyDescent="0.2">
      <c r="P1056" s="77" t="str">
        <f t="shared" si="52"/>
        <v/>
      </c>
    </row>
    <row r="1057" spans="16:16" x14ac:dyDescent="0.2">
      <c r="P1057" s="77" t="str">
        <f t="shared" si="52"/>
        <v/>
      </c>
    </row>
    <row r="1058" spans="16:16" x14ac:dyDescent="0.2">
      <c r="P1058" s="77" t="str">
        <f t="shared" si="52"/>
        <v/>
      </c>
    </row>
    <row r="1059" spans="16:16" x14ac:dyDescent="0.2">
      <c r="P1059" s="77" t="str">
        <f t="shared" si="52"/>
        <v/>
      </c>
    </row>
    <row r="1060" spans="16:16" x14ac:dyDescent="0.2">
      <c r="P1060" s="77" t="str">
        <f t="shared" si="52"/>
        <v/>
      </c>
    </row>
    <row r="1061" spans="16:16" x14ac:dyDescent="0.2">
      <c r="P1061" s="77" t="str">
        <f t="shared" si="52"/>
        <v/>
      </c>
    </row>
    <row r="1062" spans="16:16" x14ac:dyDescent="0.2">
      <c r="P1062" s="77" t="str">
        <f t="shared" si="52"/>
        <v/>
      </c>
    </row>
    <row r="1063" spans="16:16" x14ac:dyDescent="0.2">
      <c r="P1063" s="77" t="str">
        <f t="shared" si="52"/>
        <v/>
      </c>
    </row>
    <row r="1064" spans="16:16" x14ac:dyDescent="0.2">
      <c r="P1064" s="77" t="str">
        <f t="shared" si="52"/>
        <v/>
      </c>
    </row>
    <row r="1065" spans="16:16" x14ac:dyDescent="0.2">
      <c r="P1065" s="77" t="str">
        <f t="shared" si="52"/>
        <v/>
      </c>
    </row>
    <row r="1066" spans="16:16" x14ac:dyDescent="0.2">
      <c r="P1066" s="77" t="str">
        <f t="shared" si="52"/>
        <v/>
      </c>
    </row>
    <row r="1067" spans="16:16" x14ac:dyDescent="0.2">
      <c r="P1067" s="77" t="str">
        <f t="shared" si="52"/>
        <v/>
      </c>
    </row>
    <row r="1068" spans="16:16" x14ac:dyDescent="0.2">
      <c r="P1068" s="77" t="str">
        <f t="shared" si="52"/>
        <v/>
      </c>
    </row>
    <row r="1069" spans="16:16" x14ac:dyDescent="0.2">
      <c r="P1069" s="77" t="str">
        <f t="shared" si="52"/>
        <v/>
      </c>
    </row>
    <row r="1070" spans="16:16" x14ac:dyDescent="0.2">
      <c r="P1070" s="77" t="str">
        <f t="shared" si="52"/>
        <v/>
      </c>
    </row>
    <row r="1071" spans="16:16" x14ac:dyDescent="0.2">
      <c r="P1071" s="77" t="str">
        <f t="shared" si="52"/>
        <v/>
      </c>
    </row>
    <row r="1072" spans="16:16" x14ac:dyDescent="0.2">
      <c r="P1072" s="77" t="str">
        <f t="shared" si="52"/>
        <v/>
      </c>
    </row>
    <row r="1073" spans="16:16" x14ac:dyDescent="0.2">
      <c r="P1073" s="77" t="str">
        <f t="shared" si="52"/>
        <v/>
      </c>
    </row>
    <row r="1074" spans="16:16" x14ac:dyDescent="0.2">
      <c r="P1074" s="77" t="str">
        <f t="shared" si="52"/>
        <v/>
      </c>
    </row>
    <row r="1075" spans="16:16" x14ac:dyDescent="0.2">
      <c r="P1075" s="77" t="str">
        <f t="shared" si="52"/>
        <v/>
      </c>
    </row>
    <row r="1076" spans="16:16" x14ac:dyDescent="0.2">
      <c r="P1076" s="77" t="str">
        <f t="shared" si="52"/>
        <v/>
      </c>
    </row>
    <row r="1077" spans="16:16" x14ac:dyDescent="0.2">
      <c r="P1077" s="77" t="str">
        <f t="shared" si="52"/>
        <v/>
      </c>
    </row>
    <row r="1078" spans="16:16" x14ac:dyDescent="0.2">
      <c r="P1078" s="77" t="str">
        <f t="shared" si="52"/>
        <v/>
      </c>
    </row>
    <row r="1079" spans="16:16" x14ac:dyDescent="0.2">
      <c r="P1079" s="77" t="str">
        <f t="shared" si="52"/>
        <v/>
      </c>
    </row>
  </sheetData>
  <mergeCells count="18">
    <mergeCell ref="D23:D25"/>
    <mergeCell ref="G23:G25"/>
    <mergeCell ref="D5:H5"/>
    <mergeCell ref="D6:K6"/>
    <mergeCell ref="B327:C327"/>
    <mergeCell ref="D11:K11"/>
    <mergeCell ref="D13:J13"/>
    <mergeCell ref="C10:J10"/>
    <mergeCell ref="B23:B25"/>
    <mergeCell ref="C23:C25"/>
    <mergeCell ref="L22:N22"/>
    <mergeCell ref="P22:S22"/>
    <mergeCell ref="J23:J25"/>
    <mergeCell ref="I23:I25"/>
    <mergeCell ref="P23:P25"/>
    <mergeCell ref="S23:S25"/>
    <mergeCell ref="L23:L25"/>
    <mergeCell ref="N23:N25"/>
  </mergeCells>
  <phoneticPr fontId="0" type="noConversion"/>
  <pageMargins left="0.75" right="0.75" top="0.22" bottom="0.36" header="0.5" footer="0.5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FISSO</vt:lpstr>
      <vt:lpstr>ammortamentoA</vt:lpstr>
      <vt:lpstr>ammotramentoB</vt:lpstr>
    </vt:vector>
  </TitlesOfParts>
  <Company>ENPAV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lvittorini</dc:creator>
  <cp:lastModifiedBy>Eleonora De Santis</cp:lastModifiedBy>
  <cp:lastPrinted>2015-02-18T14:34:03Z</cp:lastPrinted>
  <dcterms:created xsi:type="dcterms:W3CDTF">2004-12-10T08:18:45Z</dcterms:created>
  <dcterms:modified xsi:type="dcterms:W3CDTF">2025-04-02T15:17:31Z</dcterms:modified>
</cp:coreProperties>
</file>